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R1\R3.01.19  Fw【依頼】令和元年度決算「経営比較分析表」の分析等について\"/>
    </mc:Choice>
  </mc:AlternateContent>
  <workbookProtection workbookAlgorithmName="SHA-512" workbookHashValue="FBViyg3fgM5Rn2K6Vk2PQNpgHZt/gAKPaXk+oKuv7w936IEiiVCiZFP/H0fBnKE/TTJKxYOty2q+EBfWpH3GGw==" workbookSaltValue="KckpRfclnabbJBbihDgLkQ==" workbookSpinCount="100000" lockStructure="1"/>
  <bookViews>
    <workbookView xWindow="0" yWindow="0" windowWidth="15364" windowHeight="763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<sst xmlns="http://schemas.openxmlformats.org/spreadsheetml/2006/main" count="236" uniqueCount="120">
  <si>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</si>
  <si>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</si>
  <si>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</si>
  <si>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</si>
  <si>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</si>
  <si>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</si>
  <si>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</si>
  <si>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</si>
  <si>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</si>
  <si>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</si>
  <si>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</si>
  <si>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</si>
  <si>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</si>
  <si>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</si>
  <si>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</si>
  <si>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</si>
  <si>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</si>
  <si>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</si>
  <si>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</si>
  <si>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</si>
  <si>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</si>
  <si>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</si>
  <si>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</si>
  <si>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</si>
  <si>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</si>
  <si>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</si>
  <si>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</si>
  <si>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</si>
  <si>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</si>
  <si>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</si>
  <si>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</si>
  <si>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</si>
  <si>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</si>
  <si>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</si>
  <si>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</si>
  <si>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</si>
  <si>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</si>
  <si>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</si>
  <si>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</si>
  <si>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</si>
  <si>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</si>
  <si>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</si>
  <si>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</si>
  <si>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</si>
  <si>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</si>
  <si>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</si>
  <si>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</si>
  <si>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</si>
  <si>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</si>
  <si>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</si>
  <si>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</si>
  <si>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</si>
  <si>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</si>
  <si>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</si>
  <si>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</si>
  <si>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</si>
  <si>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</si>
  <si>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</si>
  <si>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</si>
  <si>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</si>
  <si>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</si>
  <si>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</si>
  <si>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</si>
  <si>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</si>
  <si>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</si>
  <si>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</si>
  <si>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</si>
  <si>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</si>
  <si>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</si>
  <si>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</si>
  <si>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</si>
  <si>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</si>
  <si>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</si>
  <si>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</si>
  <si>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</si>
  <si>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</si>
  <si>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</si>
  <si>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</si>
  <si>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</si>
  <si>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</si>
  <si>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</si>
  <si>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</si>
  <si>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</si>
  <si>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</si>
  <si>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</si>
  <si>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</si>
  <si>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</si>
  <si>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</si>
  <si>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</si>
  <si>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</si>
  <si>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</si>
  <si>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</si>
  <si>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</si>
  <si>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</si>
  <si>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</si>
  <si>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</si>
  <si>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</si>
  <si>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</si>
  <si>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</si>
  <si>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</si>
  <si>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</si>
  <si>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</si>
  <si>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</si>
  <si>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</si>
  <si>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</si>
  <si>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</si>
  <si>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</si>
  <si>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</si>
  <si>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</si>
  <si>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</si>
  <si>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</si>
  <si>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</si>
  <si>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</si>
  <si>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</si>
  <si>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</si>
  <si>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</si>
  <si>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</si>
  <si>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先行して整備した上地・高柳地区は平成10年に供用を開始し22年目を迎える。ポンプ類や施設の老朽化に伴い、平成26年度より補助事業である『機能強化事業』の採択を受け、機能診断をおこない、平成28年度より施設の更新を計画的に実施し本年度完了となった。本年度は、非常通報装置や施設の機器類の更新を行い、長寿命化を図った。
　また、令和2年度よりもう</t>
    </r>
    <r>
      <rPr>
        <sz val="11"/>
        <color rgb="FFFF0000"/>
        <rFont val="ＭＳ ゴシック"/>
        <family val="3"/>
        <charset val="128"/>
      </rPr>
      <t>ひとつ</t>
    </r>
    <r>
      <rPr>
        <sz val="11"/>
        <color theme="1"/>
        <rFont val="ＭＳ ゴシック"/>
        <family val="3"/>
        <charset val="128"/>
      </rPr>
      <t>の地区で簑原地区の採択を受け、機能強化事業を実施し、施設の機器や管渠の長寿命化を図る。</t>
    </r>
    <rPh sb="9" eb="11">
      <t>アゲチ</t>
    </rPh>
    <rPh sb="12" eb="14">
      <t>タカヤナギ</t>
    </rPh>
    <rPh sb="14" eb="16">
      <t>チク</t>
    </rPh>
    <rPh sb="114" eb="117">
      <t>ホンネンド</t>
    </rPh>
    <rPh sb="117" eb="119">
      <t>カンリョウ</t>
    </rPh>
    <rPh sb="124" eb="127">
      <t>ホンネンド</t>
    </rPh>
    <rPh sb="163" eb="165">
      <t>レイワ</t>
    </rPh>
    <rPh sb="166" eb="167">
      <t>ネン</t>
    </rPh>
    <rPh sb="167" eb="168">
      <t>ド</t>
    </rPh>
    <rPh sb="176" eb="178">
      <t>チク</t>
    </rPh>
    <rPh sb="179" eb="181">
      <t>ミノハラ</t>
    </rPh>
    <rPh sb="181" eb="183">
      <t>チク</t>
    </rPh>
    <rPh sb="184" eb="186">
      <t>サイタク</t>
    </rPh>
    <rPh sb="187" eb="188">
      <t>ウ</t>
    </rPh>
    <rPh sb="190" eb="192">
      <t>キノウ</t>
    </rPh>
    <rPh sb="192" eb="194">
      <t>キョウカ</t>
    </rPh>
    <rPh sb="194" eb="196">
      <t>ジギョウ</t>
    </rPh>
    <rPh sb="197" eb="199">
      <t>ジッシ</t>
    </rPh>
    <rPh sb="201" eb="203">
      <t>シセツ</t>
    </rPh>
    <rPh sb="204" eb="206">
      <t>キキ</t>
    </rPh>
    <rPh sb="207" eb="209">
      <t>カンキョ</t>
    </rPh>
    <rPh sb="210" eb="214">
      <t>チョウジュミョウカ</t>
    </rPh>
    <rPh sb="215" eb="216">
      <t>ハカ</t>
    </rPh>
    <phoneticPr fontId="4"/>
  </si>
  <si>
    <t>　本事業は、平成14年度で2処理区の整備が完了し、現在は維持管理運営のみとなっている。
　平成28年度から実施している上地高柳地区の機能強化事業は、本年度で完了し修繕費用の抑制を図った。令和2年度より簑原地区の機能強化事業を実施する。
 設備・機器の老朽化による修理や更新が維持管理費を増大させているが、この事業で機器・設備の機能強化を行い抑制を図る。
　収益的収支比率については，昨年度消費税の修正申告による返納金で一般会計繰入金が増加していたが、本年度は繰入金が減少したために収支比率は減少となった。総収入における使用料の割合は２１％で、維持管理費や公債費に充てる一般会計繰入金の割合が大きい。公債費は令和７年度にピークを迎え、その後減少するために一般会計繰入金の占める割合は減少する。
　汚水処理原価は、昨年度消費税の修正申告により増加したものの、本年度は維持管理費（修繕料）の抑制もあり過去５年間で一番低くなった。
　経費回収率の増加は汚水処理費の減少によるもので、今後使用料の大きな増加は見込まれないために、この水準で推移していく。
　施設利用率は、町全体で定住化対策を行っている効果もあり処理水量が増加し、利用率も増加している。
　水洗化率は、処理区域内の新築の増加により、増加となった。
　今後は使用料の増収対策として、未接続者への加入啓発を強化し、経営の安定化を図る。</t>
    <rPh sb="53" eb="55">
      <t>ジッシ</t>
    </rPh>
    <rPh sb="74" eb="77">
      <t>ホンネンド</t>
    </rPh>
    <rPh sb="78" eb="80">
      <t>カンリョウ</t>
    </rPh>
    <rPh sb="81" eb="83">
      <t>シュウゼン</t>
    </rPh>
    <rPh sb="83" eb="85">
      <t>ヒヨウ</t>
    </rPh>
    <rPh sb="86" eb="88">
      <t>ヨクセイ</t>
    </rPh>
    <rPh sb="89" eb="90">
      <t>ハカ</t>
    </rPh>
    <rPh sb="93" eb="95">
      <t>レイワ</t>
    </rPh>
    <rPh sb="96" eb="97">
      <t>ネン</t>
    </rPh>
    <rPh sb="97" eb="98">
      <t>ド</t>
    </rPh>
    <rPh sb="100" eb="102">
      <t>ミノハラ</t>
    </rPh>
    <rPh sb="102" eb="104">
      <t>チク</t>
    </rPh>
    <rPh sb="105" eb="107">
      <t>キノウ</t>
    </rPh>
    <rPh sb="107" eb="109">
      <t>キョウカ</t>
    </rPh>
    <rPh sb="109" eb="111">
      <t>ジギョウ</t>
    </rPh>
    <rPh sb="112" eb="114">
      <t>ジッシ</t>
    </rPh>
    <rPh sb="191" eb="194">
      <t>サクネンド</t>
    </rPh>
    <rPh sb="194" eb="197">
      <t>ショウヒゼイ</t>
    </rPh>
    <rPh sb="198" eb="200">
      <t>シュウセイ</t>
    </rPh>
    <rPh sb="200" eb="202">
      <t>シンコク</t>
    </rPh>
    <rPh sb="205" eb="207">
      <t>ヘンノウ</t>
    </rPh>
    <rPh sb="207" eb="208">
      <t>キン</t>
    </rPh>
    <rPh sb="209" eb="211">
      <t>イッパン</t>
    </rPh>
    <rPh sb="211" eb="213">
      <t>カイケイ</t>
    </rPh>
    <rPh sb="213" eb="215">
      <t>クリイレ</t>
    </rPh>
    <rPh sb="215" eb="216">
      <t>キン</t>
    </rPh>
    <rPh sb="217" eb="219">
      <t>ゾウカ</t>
    </rPh>
    <rPh sb="225" eb="228">
      <t>ホンネンド</t>
    </rPh>
    <rPh sb="229" eb="231">
      <t>クリイレ</t>
    </rPh>
    <rPh sb="231" eb="232">
      <t>キン</t>
    </rPh>
    <rPh sb="233" eb="234">
      <t>ゲン</t>
    </rPh>
    <rPh sb="234" eb="235">
      <t>ショウ</t>
    </rPh>
    <rPh sb="240" eb="242">
      <t>シュウシ</t>
    </rPh>
    <rPh sb="242" eb="244">
      <t>ヒリツ</t>
    </rPh>
    <rPh sb="245" eb="246">
      <t>ゲン</t>
    </rPh>
    <rPh sb="246" eb="247">
      <t>ショウ</t>
    </rPh>
    <rPh sb="252" eb="255">
      <t>ソウシュウニュウ</t>
    </rPh>
    <rPh sb="259" eb="262">
      <t>シヨウリョウ</t>
    </rPh>
    <rPh sb="263" eb="265">
      <t>ワリアイ</t>
    </rPh>
    <rPh sb="271" eb="273">
      <t>イジ</t>
    </rPh>
    <rPh sb="273" eb="275">
      <t>カンリ</t>
    </rPh>
    <rPh sb="275" eb="276">
      <t>ヒ</t>
    </rPh>
    <rPh sb="277" eb="280">
      <t>コウサイヒ</t>
    </rPh>
    <rPh sb="281" eb="282">
      <t>ア</t>
    </rPh>
    <rPh sb="284" eb="286">
      <t>イッパン</t>
    </rPh>
    <rPh sb="286" eb="288">
      <t>カイケイ</t>
    </rPh>
    <rPh sb="288" eb="290">
      <t>クリイレ</t>
    </rPh>
    <rPh sb="290" eb="291">
      <t>キン</t>
    </rPh>
    <rPh sb="292" eb="294">
      <t>ワリアイ</t>
    </rPh>
    <rPh sb="295" eb="296">
      <t>オオ</t>
    </rPh>
    <rPh sb="299" eb="302">
      <t>コウサイヒ</t>
    </rPh>
    <rPh sb="303" eb="305">
      <t>レイワ</t>
    </rPh>
    <rPh sb="306" eb="307">
      <t>ネン</t>
    </rPh>
    <rPh sb="307" eb="308">
      <t>ド</t>
    </rPh>
    <rPh sb="313" eb="314">
      <t>ムカ</t>
    </rPh>
    <rPh sb="318" eb="319">
      <t>ゴ</t>
    </rPh>
    <rPh sb="319" eb="321">
      <t>ゲンショウ</t>
    </rPh>
    <rPh sb="326" eb="328">
      <t>イッパン</t>
    </rPh>
    <rPh sb="328" eb="330">
      <t>カイケイ</t>
    </rPh>
    <rPh sb="330" eb="332">
      <t>クリイレ</t>
    </rPh>
    <rPh sb="332" eb="333">
      <t>キン</t>
    </rPh>
    <rPh sb="334" eb="335">
      <t>シ</t>
    </rPh>
    <rPh sb="337" eb="339">
      <t>ワリアイ</t>
    </rPh>
    <rPh sb="340" eb="342">
      <t>ゲンショウ</t>
    </rPh>
    <rPh sb="347" eb="349">
      <t>オスイ</t>
    </rPh>
    <rPh sb="349" eb="351">
      <t>ショリ</t>
    </rPh>
    <rPh sb="351" eb="353">
      <t>ゲンカ</t>
    </rPh>
    <rPh sb="355" eb="358">
      <t>サクネンド</t>
    </rPh>
    <rPh sb="358" eb="361">
      <t>ショウヒゼイ</t>
    </rPh>
    <rPh sb="362" eb="364">
      <t>シュウセイ</t>
    </rPh>
    <rPh sb="364" eb="366">
      <t>シンコク</t>
    </rPh>
    <rPh sb="369" eb="371">
      <t>ゾウカ</t>
    </rPh>
    <rPh sb="377" eb="380">
      <t>ホンネンド</t>
    </rPh>
    <rPh sb="381" eb="383">
      <t>イジ</t>
    </rPh>
    <rPh sb="383" eb="386">
      <t>カンリヒ</t>
    </rPh>
    <rPh sb="387" eb="389">
      <t>シュウゼン</t>
    </rPh>
    <rPh sb="389" eb="390">
      <t>リョウ</t>
    </rPh>
    <rPh sb="392" eb="394">
      <t>ヨクセイ</t>
    </rPh>
    <rPh sb="397" eb="399">
      <t>カコ</t>
    </rPh>
    <rPh sb="400" eb="402">
      <t>ネンカン</t>
    </rPh>
    <rPh sb="403" eb="405">
      <t>イチバン</t>
    </rPh>
    <rPh sb="405" eb="406">
      <t>ヒク</t>
    </rPh>
    <rPh sb="426" eb="427">
      <t>ヒ</t>
    </rPh>
    <rPh sb="437" eb="439">
      <t>コンゴ</t>
    </rPh>
    <rPh sb="439" eb="442">
      <t>シヨウリョウ</t>
    </rPh>
    <rPh sb="443" eb="444">
      <t>オオ</t>
    </rPh>
    <rPh sb="446" eb="448">
      <t>ゾウカ</t>
    </rPh>
    <rPh sb="449" eb="451">
      <t>ミコ</t>
    </rPh>
    <rPh sb="461" eb="463">
      <t>スイジュン</t>
    </rPh>
    <rPh sb="464" eb="466">
      <t>スイイ</t>
    </rPh>
    <rPh sb="528" eb="530">
      <t>ショリ</t>
    </rPh>
    <rPh sb="530" eb="532">
      <t>クイキ</t>
    </rPh>
    <rPh sb="532" eb="533">
      <t>ナイ</t>
    </rPh>
    <rPh sb="534" eb="536">
      <t>シンチク</t>
    </rPh>
    <rPh sb="537" eb="539">
      <t>ゾウカ</t>
    </rPh>
    <rPh sb="543" eb="545">
      <t>ゾウカ</t>
    </rPh>
    <rPh sb="554" eb="556">
      <t>コンゴ</t>
    </rPh>
    <rPh sb="584" eb="586">
      <t>ケイエイ</t>
    </rPh>
    <rPh sb="587" eb="589">
      <t>アンテイ</t>
    </rPh>
    <rPh sb="589" eb="590">
      <t>カ</t>
    </rPh>
    <rPh sb="591" eb="592">
      <t>ハカ</t>
    </rPh>
    <phoneticPr fontId="4"/>
  </si>
  <si>
    <t>　本事業の経営は経費回収率の状況は、平均並みで、他自治体でも苦慮している事がわかる。
　使用料の増加は横ばい状態が続く事が想定されるので、経費の削減に努める事や使用料以外の収入の検討も必要である。
　料金改定を検討する必要があるものの、公共下水道や市町型浄化槽を整備している中で、本事業のみの値上げは現在のところ困難である。
　令和5年度までに公営企業会計の適用を実施する予定であり、それにより使用者へ経営状況や適正な使用料を示す事ができ、使用料の改定に向けた取り組みを行っていく。
　また、維持管理費の削減による経営安定化を図るために、集落排水事業を公共下水道へ編入を検討する。</t>
    <rPh sb="8" eb="10">
      <t>ケイヒ</t>
    </rPh>
    <rPh sb="10" eb="12">
      <t>カイシュウ</t>
    </rPh>
    <rPh sb="12" eb="13">
      <t>リツ</t>
    </rPh>
    <rPh sb="14" eb="16">
      <t>ジョウキョウ</t>
    </rPh>
    <rPh sb="18" eb="20">
      <t>ヘイキン</t>
    </rPh>
    <rPh sb="20" eb="21">
      <t>ナ</t>
    </rPh>
    <rPh sb="24" eb="25">
      <t>タ</t>
    </rPh>
    <rPh sb="25" eb="28">
      <t>ジチタイ</t>
    </rPh>
    <rPh sb="30" eb="32">
      <t>クリョ</t>
    </rPh>
    <rPh sb="36" eb="37">
      <t>コト</t>
    </rPh>
    <rPh sb="44" eb="47">
      <t>シヨウリョウ</t>
    </rPh>
    <rPh sb="48" eb="50">
      <t>ゾウカ</t>
    </rPh>
    <rPh sb="51" eb="52">
      <t>ヨコ</t>
    </rPh>
    <rPh sb="54" eb="56">
      <t>ジョウタイ</t>
    </rPh>
    <rPh sb="57" eb="58">
      <t>ツヅ</t>
    </rPh>
    <rPh sb="59" eb="60">
      <t>コト</t>
    </rPh>
    <rPh sb="61" eb="63">
      <t>ソウテイ</t>
    </rPh>
    <rPh sb="69" eb="71">
      <t>ケイヒ</t>
    </rPh>
    <rPh sb="72" eb="74">
      <t>サクゲン</t>
    </rPh>
    <rPh sb="75" eb="76">
      <t>ツト</t>
    </rPh>
    <rPh sb="78" eb="79">
      <t>コト</t>
    </rPh>
    <rPh sb="80" eb="83">
      <t>シヨウリョウ</t>
    </rPh>
    <rPh sb="83" eb="85">
      <t>イガイ</t>
    </rPh>
    <rPh sb="86" eb="88">
      <t>シュウニュウ</t>
    </rPh>
    <rPh sb="89" eb="91">
      <t>ケントウ</t>
    </rPh>
    <rPh sb="92" eb="94">
      <t>ヒツヨウ</t>
    </rPh>
    <rPh sb="150" eb="152">
      <t>ゲンザイ</t>
    </rPh>
    <rPh sb="156" eb="158">
      <t>コンナン</t>
    </rPh>
    <rPh sb="164" eb="166">
      <t>レイワ</t>
    </rPh>
    <rPh sb="167" eb="168">
      <t>ネン</t>
    </rPh>
    <rPh sb="168" eb="169">
      <t>ド</t>
    </rPh>
    <rPh sb="172" eb="174">
      <t>コウエイ</t>
    </rPh>
    <rPh sb="174" eb="176">
      <t>キギョウ</t>
    </rPh>
    <rPh sb="176" eb="178">
      <t>カイケイ</t>
    </rPh>
    <rPh sb="179" eb="181">
      <t>テキヨウ</t>
    </rPh>
    <rPh sb="182" eb="184">
      <t>ジッシ</t>
    </rPh>
    <rPh sb="186" eb="188">
      <t>ヨテイ</t>
    </rPh>
    <rPh sb="197" eb="200">
      <t>シヨウシャ</t>
    </rPh>
    <rPh sb="201" eb="203">
      <t>ケイエイ</t>
    </rPh>
    <rPh sb="203" eb="205">
      <t>ジョウキョウ</t>
    </rPh>
    <rPh sb="206" eb="208">
      <t>テキセイ</t>
    </rPh>
    <rPh sb="209" eb="212">
      <t>シヨウリョウ</t>
    </rPh>
    <rPh sb="213" eb="214">
      <t>シメ</t>
    </rPh>
    <rPh sb="215" eb="216">
      <t>コト</t>
    </rPh>
    <rPh sb="220" eb="223">
      <t>シヨウリョウ</t>
    </rPh>
    <rPh sb="224" eb="226">
      <t>カイテイ</t>
    </rPh>
    <rPh sb="227" eb="228">
      <t>ム</t>
    </rPh>
    <rPh sb="230" eb="231">
      <t>ト</t>
    </rPh>
    <rPh sb="232" eb="233">
      <t>ク</t>
    </rPh>
    <rPh sb="235" eb="236">
      <t>オコナ</t>
    </rPh>
    <rPh sb="269" eb="271">
      <t>シュウラク</t>
    </rPh>
    <rPh sb="271" eb="273">
      <t>ハイスイ</t>
    </rPh>
    <rPh sb="273" eb="275">
      <t>ジギョウ</t>
    </rPh>
    <rPh sb="285" eb="28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</si>
</sst>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E1-4967-A5D3-01059A167B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AE1-4967-A5D3-01059A167B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45.22</c:v>
                </c:pt>
                <c:pt idx="1">
                  <c:v>45.38</c:v>
                </c:pt>
                <c:pt idx="2">
                  <c:v>45.38</c:v>
                </c:pt>
                <c:pt idx="3">
                  <c:v>43.27</c:v>
                </c:pt>
                <c:pt idx="4">
                  <c:v>49.76</c:v>
                </c:pt>
              </c:numCache>
            </c:numRef>
          </c:val>
          <c:extLst>
            <c:ext xmlns:c16="http://schemas.microsoft.com/office/drawing/2014/chart" uri="{C3380CC4-5D6E-409C-BE32-E72D297353CC}">
              <c16:uniqueId val="{00000000-C45B-4FD0-8EFA-3C959B4D1E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45B-4FD0-8EFA-3C959B4D1E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79.599999999999994</c:v>
                </c:pt>
                <c:pt idx="1">
                  <c:v>81.72</c:v>
                </c:pt>
                <c:pt idx="2">
                  <c:v>80.92</c:v>
                </c:pt>
                <c:pt idx="3">
                  <c:v>82.64</c:v>
                </c:pt>
                <c:pt idx="4">
                  <c:v>84.64</c:v>
                </c:pt>
              </c:numCache>
            </c:numRef>
          </c:val>
          <c:extLst>
            <c:ext xmlns:c16="http://schemas.microsoft.com/office/drawing/2014/chart" uri="{C3380CC4-5D6E-409C-BE32-E72D297353CC}">
              <c16:uniqueId val="{00000000-7336-4AF5-A484-DF0B983558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336-4AF5-A484-DF0B983558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80.31</c:v>
                </c:pt>
                <c:pt idx="1">
                  <c:v>75.87</c:v>
                </c:pt>
                <c:pt idx="2">
                  <c:v>74.89</c:v>
                </c:pt>
                <c:pt idx="3">
                  <c:v>79.510000000000005</c:v>
                </c:pt>
                <c:pt idx="4">
                  <c:v>77.400000000000006</c:v>
                </c:pt>
              </c:numCache>
            </c:numRef>
          </c:val>
          <c:extLst>
            <c:ext xmlns:c16="http://schemas.microsoft.com/office/drawing/2014/chart" uri="{C3380CC4-5D6E-409C-BE32-E72D297353CC}">
              <c16:uniqueId val="{00000000-5FFC-4F6E-B6AA-92DAC1AA32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C-4F6E-B6AA-92DAC1AA32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D-4356-A6DA-8FEAB7DFBA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D-4356-A6DA-8FEAB7DFBA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33-464D-935E-A5331EB8E6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33-464D-935E-A5331EB8E6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3-450C-AC3E-EFD2D99028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3-450C-AC3E-EFD2D99028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13-4DD8-B8CB-51CD81497D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13-4DD8-B8CB-51CD81497D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DE-4D39-A6E3-6336FF9767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2DE-4D39-A6E3-6336FF9767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61.11</c:v>
                </c:pt>
                <c:pt idx="1">
                  <c:v>57.45</c:v>
                </c:pt>
                <c:pt idx="2">
                  <c:v>56.71</c:v>
                </c:pt>
                <c:pt idx="3">
                  <c:v>46.74</c:v>
                </c:pt>
                <c:pt idx="4">
                  <c:v>64</c:v>
                </c:pt>
              </c:numCache>
            </c:numRef>
          </c:val>
          <c:extLst>
            <c:ext xmlns:c16="http://schemas.microsoft.com/office/drawing/2014/chart" uri="{C3380CC4-5D6E-409C-BE32-E72D297353CC}">
              <c16:uniqueId val="{00000000-7AF4-4C6E-B7EB-1CAAA81F08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AF4-4C6E-B7EB-1CAAA81F08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217.66</c:v>
                </c:pt>
                <c:pt idx="1">
                  <c:v>237.64</c:v>
                </c:pt>
                <c:pt idx="2">
                  <c:v>255.74</c:v>
                </c:pt>
                <c:pt idx="3">
                  <c:v>302.64999999999998</c:v>
                </c:pt>
                <c:pt idx="4">
                  <c:v>204.64</c:v>
                </c:pt>
              </c:numCache>
            </c:numRef>
          </c:val>
          <c:extLst>
            <c:ext xmlns:c16="http://schemas.microsoft.com/office/drawing/2014/chart" uri="{C3380CC4-5D6E-409C-BE32-E72D297353CC}">
              <c16:uniqueId val="{00000000-6F1B-4C7C-9129-2A1BBE62BD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F1B-4C7C-9129-2A1BBE62BD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66" sqref="BL66:BZ82"/>
    </sheetView>
  </sheetViews>
  <sheetFormatPr defaultColWidth="2.6640625" defaultRowHeight="13.25"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44" t="str">
        <f>データ!H6</f>
        <v>佐賀県　みやき町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850000000000001"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25679</v>
      </c>
      <c r="AM8" s="51"/>
      <c r="AN8" s="51"/>
      <c r="AO8" s="51"/>
      <c r="AP8" s="51"/>
      <c r="AQ8" s="51"/>
      <c r="AR8" s="51"/>
      <c r="AS8" s="51"/>
      <c r="AT8" s="46">
        <f>データ!T6</f>
        <v>51.92</v>
      </c>
      <c r="AU8" s="46"/>
      <c r="AV8" s="46"/>
      <c r="AW8" s="46"/>
      <c r="AX8" s="46"/>
      <c r="AY8" s="46"/>
      <c r="AZ8" s="46"/>
      <c r="BA8" s="46"/>
      <c r="BB8" s="46">
        <f>データ!U6</f>
        <v>494.59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850000000000001"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850000000000001"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4.12</v>
      </c>
      <c r="Q10" s="46"/>
      <c r="R10" s="46"/>
      <c r="S10" s="46"/>
      <c r="T10" s="46"/>
      <c r="U10" s="46"/>
      <c r="V10" s="46"/>
      <c r="W10" s="46">
        <f>データ!Q6</f>
        <v>100</v>
      </c>
      <c r="X10" s="46"/>
      <c r="Y10" s="46"/>
      <c r="Z10" s="46"/>
      <c r="AA10" s="46"/>
      <c r="AB10" s="46"/>
      <c r="AC10" s="46"/>
      <c r="AD10" s="51">
        <f>データ!R6</f>
        <v>3815</v>
      </c>
      <c r="AE10" s="51"/>
      <c r="AF10" s="51"/>
      <c r="AG10" s="51"/>
      <c r="AH10" s="51"/>
      <c r="AI10" s="51"/>
      <c r="AJ10" s="51"/>
      <c r="AK10" s="2"/>
      <c r="AL10" s="51">
        <f>データ!V6</f>
        <v>1055</v>
      </c>
      <c r="AM10" s="51"/>
      <c r="AN10" s="51"/>
      <c r="AO10" s="51"/>
      <c r="AP10" s="51"/>
      <c r="AQ10" s="51"/>
      <c r="AR10" s="51"/>
      <c r="AS10" s="51"/>
      <c r="AT10" s="46">
        <f>データ!W6</f>
        <v>0.5</v>
      </c>
      <c r="AU10" s="46"/>
      <c r="AV10" s="46"/>
      <c r="AW10" s="46"/>
      <c r="AX10" s="46"/>
      <c r="AY10" s="46"/>
      <c r="AZ10" s="46"/>
      <c r="BA10" s="46"/>
      <c r="BB10" s="46">
        <f>データ!X6</f>
        <v>2110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119</v>
      </c>
      <c r="BM66" s="91"/>
      <c r="BN66" s="91"/>
      <c r="BO66" s="91"/>
      <c r="BP66" s="91"/>
      <c r="BQ66" s="91"/>
      <c r="BR66" s="91"/>
      <c r="BS66" s="91"/>
      <c r="BT66" s="91"/>
      <c r="BU66" s="91"/>
      <c r="BV66" s="91"/>
      <c r="BW66" s="91"/>
      <c r="BX66" s="91"/>
      <c r="BY66" s="91"/>
      <c r="BZ66" s="92"/>
    </row>
    <row r="67" spans="1:78" ht="13.5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bsDa4wKTh3aYh+Ex2vHIC0MhWwOC2hDsMrJjyiSMpcMgqjbCLRn5GrTTX1+19OSyjdP+eLGuW41OchYdaFOJNA==" saltValue="lwH7itYDP7LJKJibXhhO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5" x14ac:dyDescent="0.15"/>
  <cols>
    <col min="2" max="144" width="11.8867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413461</v>
      </c>
      <c r="D6" s="33">
        <f t="shared" si="3"/>
        <v>47</v>
      </c>
      <c r="E6" s="33">
        <f t="shared" si="3"/>
        <v>17</v>
      </c>
      <c r="F6" s="33">
        <f t="shared" si="3"/>
        <v>5</v>
      </c>
      <c r="G6" s="33">
        <f t="shared" si="3"/>
        <v>0</v>
      </c>
      <c r="H6" s="33" t="str">
        <f t="shared" si="3"/>
        <v>佐賀県　みやき町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4.12</v>
      </c>
      <c r="Q6" s="34">
        <f t="shared" si="3"/>
        <v>100</v>
      </c>
      <c r="R6" s="34">
        <f t="shared" si="3"/>
        <v>3815</v>
      </c>
      <c r="S6" s="34">
        <f t="shared" si="3"/>
        <v>25679</v>
      </c>
      <c r="T6" s="34">
        <f t="shared" si="3"/>
        <v>51.92</v>
      </c>
      <c r="U6" s="34">
        <f t="shared" si="3"/>
        <v>494.59</v>
      </c>
      <c r="V6" s="34">
        <f t="shared" si="3"/>
        <v>1055</v>
      </c>
      <c r="W6" s="34">
        <f t="shared" si="3"/>
        <v>0.5</v>
      </c>
      <c r="X6" s="34">
        <f t="shared" si="3"/>
        <v>2110</v>
      </c>
      <c r="Y6" s="35">
        <f>IF(Y7="",NA(),Y7)</f>
        <v>80.31</v>
      </c>
      <c r="Z6" s="35">
        <f t="shared" ref="Z6:AH6" si="4">IF(Z7="",NA(),Z7)</f>
        <v>75.87</v>
      </c>
      <c r="AA6" s="35">
        <f t="shared" si="4"/>
        <v>74.89</v>
      </c>
      <c r="AB6" s="35">
        <f t="shared" si="4"/>
        <v>79.510000000000005</v>
      </c>
      <c r="AC6" s="35">
        <f t="shared" si="4"/>
        <v>77.400000000000006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61.11</v>
      </c>
      <c r="BR6" s="35">
        <f t="shared" ref="BR6:BZ6" si="8">IF(BR7="",NA(),BR7)</f>
        <v>57.45</v>
      </c>
      <c r="BS6" s="35">
        <f t="shared" si="8"/>
        <v>56.71</v>
      </c>
      <c r="BT6" s="35">
        <f t="shared" si="8"/>
        <v>46.74</v>
      </c>
      <c r="BU6" s="35">
        <f t="shared" si="8"/>
        <v>64</v>
      </c>
      <c r="BV6" s="35">
        <f t="shared" si="8"/>
        <v>52.19</v>
      </c>
      <c r="BW6" s="35">
        <f t="shared" si="8"/>
        <v>55.32</v>
      </c>
      <c r="BX6" s="35">
        <f t="shared" si="8"/>
        <v>59.8</v>
      </c>
      <c r="BY6" s="35">
        <f t="shared" si="8"/>
        <v>57.77</v>
      </c>
      <c r="BZ6" s="35">
        <f t="shared" si="8"/>
        <v>57.31</v>
      </c>
      <c r="CA6" s="34" t="str">
        <f>IF(CA7="","",IF(CA7="-","【-】","【"&amp;SUBSTITUTE(TEXT(CA7,"#,##0.00"),"-","△")&amp;"】"))</f>
        <v>【59.59】</v>
      </c>
      <c r="CB6" s="35">
        <f>IF(CB7="",NA(),CB7)</f>
        <v>217.66</v>
      </c>
      <c r="CC6" s="35">
        <f t="shared" ref="CC6:CK6" si="9">IF(CC7="",NA(),CC7)</f>
        <v>237.64</v>
      </c>
      <c r="CD6" s="35">
        <f t="shared" si="9"/>
        <v>255.74</v>
      </c>
      <c r="CE6" s="35">
        <f t="shared" si="9"/>
        <v>302.64999999999998</v>
      </c>
      <c r="CF6" s="35">
        <f t="shared" si="9"/>
        <v>204.64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45.22</v>
      </c>
      <c r="CN6" s="35">
        <f t="shared" ref="CN6:CV6" si="10">IF(CN7="",NA(),CN7)</f>
        <v>45.38</v>
      </c>
      <c r="CO6" s="35">
        <f t="shared" si="10"/>
        <v>45.38</v>
      </c>
      <c r="CP6" s="35">
        <f t="shared" si="10"/>
        <v>43.27</v>
      </c>
      <c r="CQ6" s="35">
        <f t="shared" si="10"/>
        <v>49.76</v>
      </c>
      <c r="CR6" s="35">
        <f t="shared" si="10"/>
        <v>52.31</v>
      </c>
      <c r="CS6" s="35">
        <f t="shared" si="10"/>
        <v>60.65</v>
      </c>
      <c r="CT6" s="35">
        <f t="shared" si="10"/>
        <v>51.75</v>
      </c>
      <c r="CU6" s="35">
        <f t="shared" si="10"/>
        <v>50.68</v>
      </c>
      <c r="CV6" s="35">
        <f t="shared" si="10"/>
        <v>50.14</v>
      </c>
      <c r="CW6" s="34" t="str">
        <f>IF(CW7="","",IF(CW7="-","【-】","【"&amp;SUBSTITUTE(TEXT(CW7,"#,##0.00"),"-","△")&amp;"】"))</f>
        <v>【51.30】</v>
      </c>
      <c r="CX6" s="35">
        <f>IF(CX7="",NA(),CX7)</f>
        <v>79.599999999999994</v>
      </c>
      <c r="CY6" s="35">
        <f t="shared" ref="CY6:DG6" si="11">IF(CY7="",NA(),CY7)</f>
        <v>81.72</v>
      </c>
      <c r="CZ6" s="35">
        <f t="shared" si="11"/>
        <v>80.92</v>
      </c>
      <c r="DA6" s="35">
        <f t="shared" si="11"/>
        <v>82.64</v>
      </c>
      <c r="DB6" s="35">
        <f t="shared" si="11"/>
        <v>84.64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413461</v>
      </c>
      <c r="D7" s="37">
        <v>47</v>
      </c>
      <c r="E7" s="37">
        <v>17</v>
      </c>
      <c r="F7" s="37">
        <v>5</v>
      </c>
      <c r="G7" s="37">
        <v>0</v>
      </c>
      <c r="H7" s="37" t="s">
        <v>98</v>
      </c>
      <c r="I7" s="37" t="s">
        <v>99</v>
      </c>
      <c r="J7" s="37" t="s">
        <v>100</v>
      </c>
      <c r="K7" s="37" t="s">
        <v>101</v>
      </c>
      <c r="L7" s="37" t="s">
        <v>102</v>
      </c>
      <c r="M7" s="37" t="s">
        <v>103</v>
      </c>
      <c r="N7" s="38" t="s">
        <v>104</v>
      </c>
      <c r="O7" s="38" t="s">
        <v>105</v>
      </c>
      <c r="P7" s="38">
        <v>4.12</v>
      </c>
      <c r="Q7" s="38">
        <v>100</v>
      </c>
      <c r="R7" s="38">
        <v>3815</v>
      </c>
      <c r="S7" s="38">
        <v>25679</v>
      </c>
      <c r="T7" s="38">
        <v>51.92</v>
      </c>
      <c r="U7" s="38">
        <v>494.59</v>
      </c>
      <c r="V7" s="38">
        <v>1055</v>
      </c>
      <c r="W7" s="38">
        <v>0.5</v>
      </c>
      <c r="X7" s="38">
        <v>2110</v>
      </c>
      <c r="Y7" s="38">
        <v>80.31</v>
      </c>
      <c r="Z7" s="38">
        <v>75.87</v>
      </c>
      <c r="AA7" s="38">
        <v>74.89</v>
      </c>
      <c r="AB7" s="38">
        <v>79.510000000000005</v>
      </c>
      <c r="AC7" s="38">
        <v>77.400000000000006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61.11</v>
      </c>
      <c r="BR7" s="38">
        <v>57.45</v>
      </c>
      <c r="BS7" s="38">
        <v>56.71</v>
      </c>
      <c r="BT7" s="38">
        <v>46.74</v>
      </c>
      <c r="BU7" s="38">
        <v>64</v>
      </c>
      <c r="BV7" s="38">
        <v>52.19</v>
      </c>
      <c r="BW7" s="38">
        <v>55.32</v>
      </c>
      <c r="BX7" s="38">
        <v>59.8</v>
      </c>
      <c r="BY7" s="38">
        <v>57.77</v>
      </c>
      <c r="BZ7" s="38">
        <v>57.31</v>
      </c>
      <c r="CA7" s="38">
        <v>59.59</v>
      </c>
      <c r="CB7" s="38">
        <v>217.66</v>
      </c>
      <c r="CC7" s="38">
        <v>237.64</v>
      </c>
      <c r="CD7" s="38">
        <v>255.74</v>
      </c>
      <c r="CE7" s="38">
        <v>302.64999999999998</v>
      </c>
      <c r="CF7" s="38">
        <v>204.64</v>
      </c>
      <c r="CG7" s="38">
        <v>296.14</v>
      </c>
      <c r="CH7" s="38">
        <v>283.17</v>
      </c>
      <c r="CI7" s="38">
        <v>263.76</v>
      </c>
      <c r="CJ7" s="38">
        <v>274.35000000000002</v>
      </c>
      <c r="CK7" s="38">
        <v>273.52</v>
      </c>
      <c r="CL7" s="38">
        <v>257.86</v>
      </c>
      <c r="CM7" s="38">
        <v>45.22</v>
      </c>
      <c r="CN7" s="38">
        <v>45.38</v>
      </c>
      <c r="CO7" s="38">
        <v>45.38</v>
      </c>
      <c r="CP7" s="38">
        <v>43.27</v>
      </c>
      <c r="CQ7" s="38">
        <v>49.76</v>
      </c>
      <c r="CR7" s="38">
        <v>52.31</v>
      </c>
      <c r="CS7" s="38">
        <v>60.65</v>
      </c>
      <c r="CT7" s="38">
        <v>51.75</v>
      </c>
      <c r="CU7" s="38">
        <v>50.68</v>
      </c>
      <c r="CV7" s="38">
        <v>50.14</v>
      </c>
      <c r="CW7" s="38">
        <v>51.3</v>
      </c>
      <c r="CX7" s="38">
        <v>79.599999999999994</v>
      </c>
      <c r="CY7" s="38">
        <v>81.72</v>
      </c>
      <c r="CZ7" s="38">
        <v>80.92</v>
      </c>
      <c r="DA7" s="38">
        <v>82.64</v>
      </c>
      <c r="DB7" s="38">
        <v>84.64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2020-12-04T03:08:52Z</dcterms:created>
  <dcterms:modified xsi:type="dcterms:W3CDTF">2021-04-06T04:53:34Z</dcterms:modified>
  <cp:category/>
</cp:coreProperties>
</file>