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21.13\共有フォルダ\下水道課\管理担当\■佐賀県、協会等調査、アンケート\【02】 県市町村課\公営企業関連\公営企業　経営比較分析表\R2\令和２年度決算「経営比較分析表」の分析等について\提出分\"/>
    </mc:Choice>
  </mc:AlternateContent>
  <workbookProtection workbookAlgorithmName="SHA-512" workbookHashValue="7s90f0rxjmsefQBIU27KOwWBbR28zuuBzs3ZNnMQql96ruElu1U36h2Vn84wjtnjljfx7JSZQVb7UuhM0dBjFg==" workbookSaltValue="lq4lTZWwXOhX+mrxV+oO6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T6" i="5"/>
  <c r="AT8" i="4" s="1"/>
  <c r="S6" i="5"/>
  <c r="AL8" i="4" s="1"/>
  <c r="R6" i="5"/>
  <c r="Q6" i="5"/>
  <c r="P6" i="5"/>
  <c r="P10" i="4" s="1"/>
  <c r="O6" i="5"/>
  <c r="I10" i="4" s="1"/>
  <c r="N6" i="5"/>
  <c r="M6" i="5"/>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AL10" i="4"/>
  <c r="AD10" i="4"/>
  <c r="W10" i="4"/>
  <c r="B10" i="4"/>
  <c r="BB8" i="4"/>
  <c r="AD8" i="4"/>
  <c r="I8" i="4"/>
  <c r="B8" i="4"/>
</calcChain>
</file>

<file path=xl/sharedStrings.xml><?xml version="1.0" encoding="utf-8"?>
<sst xmlns="http://schemas.openxmlformats.org/spreadsheetml/2006/main" count="247" uniqueCount="121">
  <si>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</si>
  <si>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</si>
  <si>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</si>
  <si>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</si>
  <si>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</si>
  <si>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</si>
  <si>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</si>
  <si>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</si>
  <si>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</si>
  <si>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</si>
  <si>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</si>
  <si>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</si>
  <si>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</si>
  <si>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</si>
  <si>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</si>
  <si>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</si>
  <si>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</si>
  <si>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</si>
  <si>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</si>
  <si>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</si>
  <si>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</si>
  <si>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</si>
  <si>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</si>
  <si>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</si>
  <si>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</si>
  <si>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</si>
  <si>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</si>
  <si>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</si>
  <si>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</si>
  <si>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</si>
  <si>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</si>
  <si>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</si>
  <si>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</si>
  <si>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</si>
  <si>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</si>
  <si>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</si>
  <si>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</si>
  <si>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</si>
  <si>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</si>
  <si>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</si>
  <si>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</si>
  <si>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</si>
  <si>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</si>
  <si>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</si>
  <si>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</si>
  <si>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</si>
  <si>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</si>
  <si>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</si>
  <si>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</si>
  <si>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</si>
  <si>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</si>
  <si>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</si>
  <si>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</si>
  <si>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</si>
  <si>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</si>
  <si>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</si>
  <si>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</si>
  <si>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</si>
  <si>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</si>
  <si>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</si>
  <si>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</si>
  <si>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</si>
  <si>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</si>
  <si>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</si>
  <si>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</si>
  <si>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</si>
  <si>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</si>
  <si>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</si>
  <si>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</si>
  <si>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</si>
  <si>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</si>
  <si>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</si>
  <si>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</si>
  <si>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</si>
  <si>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</si>
  <si>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</si>
  <si>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</si>
  <si>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</si>
  <si>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</si>
  <si>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</si>
  <si>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</si>
  <si>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</si>
  <si>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</si>
  <si>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</si>
  <si>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</si>
  <si>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</si>
  <si>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</si>
  <si>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</si>
  <si>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</si>
  <si>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</si>
  <si>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</si>
  <si>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</si>
  <si>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</si>
  <si>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</si>
  <si>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</si>
  <si>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</si>
  <si>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</si>
  <si>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佐賀県　みやき町</t>
  </si>
  <si>
    <t>法非適用</t>
  </si>
  <si>
    <t>下水道事業</t>
  </si>
  <si>
    <t>特定地域生活排水処理</t>
  </si>
  <si>
    <t>K3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</si>
  <si>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</si>
  <si>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</si>
  <si>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</si>
  <si>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</si>
  <si>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</si>
  <si>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</si>
  <si>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</si>
  <si>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</si>
  <si>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</si>
  <si>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</si>
  <si>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</si>
  <si>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</si>
  <si>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</si>
  <si>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</si>
  <si>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"R"dd</t>
    <phoneticPr fontId="4"/>
  </si>
  <si>
    <t>←書式設定</t>
    <rPh sb="1" eb="3">
      <t>ショシキ</t>
    </rPh>
    <rPh sb="3" eb="5">
      <t>セッテイ</t>
    </rPh>
    <phoneticPr fontId="4"/>
  </si>
  <si>
    <t>　浄化槽事業を開始したことにより、処理区域内人口も増加しているものの、建設費に対する起債償還が平成29年度より開始される。
　10年間の事業で、起債償還を元利均等を行っているために、令和8年度に償還額がピークを迎える事となる。
　起債償還の財源となる使用料や一般会計からの繰入金も多額になっていくことが想定されるために、収入源の確保が重要事項であるが、浄化槽の場合は管理基数の増が維持管理費の増につながる。
　令和5年度までに公営企業会計の適用を実施する予定であり、それにより使用者へ経営状況や適正な使用料を示す事ができ、使用料の改定に向けた取り組みを行っていく。</t>
    <phoneticPr fontId="4"/>
  </si>
  <si>
    <t>　令和２年度おいて、新規設置58基、寄附採納17基で累計管理基数1,137基（設置545基、寄附採納592基）となった。
　浄化槽の耐用年数が30年～40年とされているが、寄附採納を受けた浄化槽については、設置後20年を超える浄化槽があり毎年数件の修繕が発生している。維持管理業者による点検や水質検査で、処理能力が低下しているものや経年劣化による補修等早期に修繕している。今後浄化槽のメーカや、設置年度、使用形態に合わせ、計画的に修繕を行い、単年度に修繕が集中しないように修繕費を一定化し、経営の安定化を図る事が必要である。</t>
    <rPh sb="1" eb="3">
      <t>レイワ</t>
    </rPh>
    <rPh sb="103" eb="105">
      <t>セッチ</t>
    </rPh>
    <rPh sb="105" eb="106">
      <t>ゴ</t>
    </rPh>
    <rPh sb="108" eb="109">
      <t>ネン</t>
    </rPh>
    <rPh sb="110" eb="111">
      <t>コ</t>
    </rPh>
    <rPh sb="113" eb="116">
      <t>ジョウカソウ</t>
    </rPh>
    <rPh sb="119" eb="121">
      <t>マイトシ</t>
    </rPh>
    <rPh sb="121" eb="123">
      <t>スウケン</t>
    </rPh>
    <rPh sb="127" eb="129">
      <t>ハッセイ</t>
    </rPh>
    <rPh sb="134" eb="136">
      <t>イジ</t>
    </rPh>
    <rPh sb="136" eb="138">
      <t>カンリ</t>
    </rPh>
    <rPh sb="138" eb="140">
      <t>ギョウシャ</t>
    </rPh>
    <rPh sb="143" eb="145">
      <t>テンケン</t>
    </rPh>
    <rPh sb="146" eb="148">
      <t>スイシツ</t>
    </rPh>
    <rPh sb="148" eb="150">
      <t>ケンサ</t>
    </rPh>
    <rPh sb="152" eb="154">
      <t>ショリ</t>
    </rPh>
    <rPh sb="154" eb="156">
      <t>ノウリョク</t>
    </rPh>
    <rPh sb="157" eb="159">
      <t>テイカ</t>
    </rPh>
    <rPh sb="166" eb="168">
      <t>ケイネン</t>
    </rPh>
    <rPh sb="168" eb="170">
      <t>レッカ</t>
    </rPh>
    <rPh sb="173" eb="175">
      <t>ホシュウ</t>
    </rPh>
    <rPh sb="175" eb="176">
      <t>ナド</t>
    </rPh>
    <rPh sb="176" eb="178">
      <t>ソウキ</t>
    </rPh>
    <rPh sb="179" eb="181">
      <t>シュウゼン</t>
    </rPh>
    <rPh sb="186" eb="188">
      <t>コンゴ</t>
    </rPh>
    <phoneticPr fontId="4"/>
  </si>
  <si>
    <r>
      <rPr>
        <sz val="8"/>
        <rFont val="ＭＳ ゴシック"/>
        <family val="3"/>
        <charset val="128"/>
      </rPr>
      <t xml:space="preserve"> 本事業は、平成28年4月から公共下水道事業全体計画区域及び農業集落排水事業指定区域を除く区域に浄化槽を町が主体となって整備する事業いわゆる市町村設置型浄化槽事業を開始した。
　また、ＰＦＩ事業として民間事業者の技術力、ノウハウ等を活用することにより、浄化槽の設置業務、設置された浄化槽及び寄附を受けた浄化槽の維持管理業務（汚泥清掃・収集運搬業務を除く。）を町の財政負担の軽減を図りながら効率的に実施している。</t>
    </r>
    <r>
      <rPr>
        <sz val="6"/>
        <rFont val="ＭＳ ゴシック"/>
        <family val="3"/>
        <charset val="128"/>
      </rPr>
      <t xml:space="preserve">
</t>
    </r>
    <r>
      <rPr>
        <sz val="8"/>
        <rFont val="ＭＳ ゴシック"/>
        <family val="3"/>
        <charset val="128"/>
      </rPr>
      <t>①収益的収支比率について</t>
    </r>
    <r>
      <rPr>
        <sz val="6"/>
        <rFont val="ＭＳ ゴシック"/>
        <family val="3"/>
        <charset val="128"/>
      </rPr>
      <t xml:space="preserve">
  使用料収入は令和2年度の浄化槽設置及び寄附により管理基数が増え、使用者が増えた事により増加した。また、他会計繰入金の基準外繰入額の増加に伴い前年比より3.26%増加した。総収益の約55%が他会計繰入金で賄われており、経費回収率に大きな影響を及ぼし、使用料改定や経費削減等の経営改善に向けた取り組みが必要である。
</t>
    </r>
    <r>
      <rPr>
        <sz val="8"/>
        <rFont val="ＭＳ ゴシック"/>
        <family val="3"/>
        <charset val="128"/>
      </rPr>
      <t>⑤経費回収率について</t>
    </r>
    <r>
      <rPr>
        <sz val="6"/>
        <rFont val="ＭＳ ゴシック"/>
        <family val="3"/>
        <charset val="128"/>
      </rPr>
      <t xml:space="preserve">
　令和2年度は、公営企業会計法適用委託で資産調査、評価を実施しているために、汚水処理費が増加している。下水道事業、農排事業と同一基準で使用料を算定している事が経費回収率が低い要因となっている。令和５年度までに公営企業会計の法適用化が完了する為、令和６年度以降は適正な料金収入、汚水処理費の削減を行い右上がりに推移していく。
</t>
    </r>
    <r>
      <rPr>
        <sz val="8"/>
        <rFont val="ＭＳ ゴシック"/>
        <family val="3"/>
        <charset val="128"/>
      </rPr>
      <t>⑥汚水処理原価について</t>
    </r>
    <r>
      <rPr>
        <sz val="6"/>
        <rFont val="ＭＳ ゴシック"/>
        <family val="3"/>
        <charset val="128"/>
      </rPr>
      <t xml:space="preserve">
　浄化槽事業における汚水処理原価は、全国平均や類似団体の平均をみても高額となっている。本町において上水道が別団体での管理であり、年間有収水量の把握ができない為、使用人数に係数を掛けて算定している。下水道では平均0.29㎥／人日ですが、浄化槽の場合0.2㎥／人日で算定しているために、平均より高い状況となっている。今後下水道の平均値を採用することで、全国平均を下回る傾向となる。
</t>
    </r>
    <r>
      <rPr>
        <sz val="8"/>
        <rFont val="ＭＳ ゴシック"/>
        <family val="3"/>
        <charset val="128"/>
      </rPr>
      <t>⑦施設使用率について</t>
    </r>
    <r>
      <rPr>
        <sz val="6"/>
        <rFont val="ＭＳ ゴシック"/>
        <family val="3"/>
        <charset val="128"/>
      </rPr>
      <t xml:space="preserve">
　処理水量についても上水道の使用水量が把握できない為に係数を掛けている。汚水処理原価と同様に係数を上げることで、全国平均を上回る傾向となる。
</t>
    </r>
    <r>
      <rPr>
        <sz val="8"/>
        <rFont val="ＭＳ ゴシック"/>
        <family val="3"/>
        <charset val="128"/>
      </rPr>
      <t>⑧水洗化率について</t>
    </r>
    <r>
      <rPr>
        <sz val="6"/>
        <rFont val="ＭＳ ゴシック"/>
        <family val="3"/>
        <charset val="128"/>
      </rPr>
      <t xml:space="preserve">
　公共浄化槽エリアを令和２年度末に指定したことにより、非水洗化件数（汲取り等）を見直したことが下降した原因で、今後汲取りからの切替えが進むにつれて、100％に近づく。</t>
    </r>
    <rPh sb="213" eb="214">
      <t>ヒ</t>
    </rPh>
    <rPh sb="228" eb="230">
      <t>レイワ</t>
    </rPh>
    <rPh sb="231" eb="233">
      <t>ネンド</t>
    </rPh>
    <rPh sb="234" eb="237">
      <t>ジョウカソウ</t>
    </rPh>
    <rPh sb="237" eb="239">
      <t>セッチ</t>
    </rPh>
    <rPh sb="239" eb="240">
      <t>オヨ</t>
    </rPh>
    <rPh sb="241" eb="243">
      <t>キフ</t>
    </rPh>
    <rPh sb="246" eb="248">
      <t>カンリ</t>
    </rPh>
    <rPh sb="248" eb="250">
      <t>キスウ</t>
    </rPh>
    <rPh sb="251" eb="252">
      <t>フ</t>
    </rPh>
    <rPh sb="254" eb="257">
      <t>シヨウシャ</t>
    </rPh>
    <rPh sb="265" eb="267">
      <t>ゾウカ</t>
    </rPh>
    <rPh sb="307" eb="310">
      <t>ソウシュウエキ</t>
    </rPh>
    <rPh sb="311" eb="312">
      <t>ヤク</t>
    </rPh>
    <rPh sb="316" eb="317">
      <t>タ</t>
    </rPh>
    <rPh sb="317" eb="319">
      <t>カイケイ</t>
    </rPh>
    <rPh sb="319" eb="321">
      <t>クリイレ</t>
    </rPh>
    <rPh sb="321" eb="322">
      <t>キン</t>
    </rPh>
    <rPh sb="330" eb="332">
      <t>ケイヒ</t>
    </rPh>
    <rPh sb="332" eb="334">
      <t>カイシュウ</t>
    </rPh>
    <rPh sb="334" eb="335">
      <t>リツ</t>
    </rPh>
    <rPh sb="336" eb="337">
      <t>オオ</t>
    </rPh>
    <rPh sb="339" eb="341">
      <t>エイキョウ</t>
    </rPh>
    <rPh sb="342" eb="343">
      <t>オヨ</t>
    </rPh>
    <rPh sb="352" eb="354">
      <t>ケイヒ</t>
    </rPh>
    <rPh sb="354" eb="356">
      <t>サクゲン</t>
    </rPh>
    <rPh sb="356" eb="357">
      <t>ナド</t>
    </rPh>
    <rPh sb="358" eb="360">
      <t>ケイエイ</t>
    </rPh>
    <rPh sb="360" eb="362">
      <t>カイゼン</t>
    </rPh>
    <rPh sb="363" eb="364">
      <t>ム</t>
    </rPh>
    <rPh sb="366" eb="367">
      <t>ト</t>
    </rPh>
    <rPh sb="368" eb="369">
      <t>ク</t>
    </rPh>
    <rPh sb="371" eb="373">
      <t>ヒツヨウ</t>
    </rPh>
    <rPh sb="493" eb="495">
      <t>コウエイ</t>
    </rPh>
    <rPh sb="495" eb="497">
      <t>キギョウ</t>
    </rPh>
    <rPh sb="497" eb="499">
      <t>カイケイ</t>
    </rPh>
    <rPh sb="500" eb="501">
      <t>ホウ</t>
    </rPh>
    <rPh sb="501" eb="504">
      <t>テキヨウカ</t>
    </rPh>
    <rPh sb="509" eb="510">
      <t>タメ</t>
    </rPh>
    <rPh sb="564" eb="567">
      <t>ジョウカソウ</t>
    </rPh>
    <rPh sb="567" eb="569">
      <t>ジギョウ</t>
    </rPh>
    <rPh sb="573" eb="575">
      <t>オスイ</t>
    </rPh>
    <rPh sb="575" eb="577">
      <t>ショリ</t>
    </rPh>
    <rPh sb="577" eb="579">
      <t>ゲンカ</t>
    </rPh>
    <rPh sb="581" eb="583">
      <t>ゼンコク</t>
    </rPh>
    <rPh sb="583" eb="585">
      <t>ヘイキン</t>
    </rPh>
    <rPh sb="586" eb="588">
      <t>ルイジ</t>
    </rPh>
    <rPh sb="588" eb="590">
      <t>ダンタイ</t>
    </rPh>
    <rPh sb="591" eb="593">
      <t>ヘイキン</t>
    </rPh>
    <rPh sb="597" eb="599">
      <t>コウガク</t>
    </rPh>
    <rPh sb="606" eb="608">
      <t>ホンチョウ</t>
    </rPh>
    <rPh sb="612" eb="615">
      <t>ジョウスイドウ</t>
    </rPh>
    <rPh sb="634" eb="636">
      <t>ハアク</t>
    </rPh>
    <rPh sb="719" eb="721">
      <t>コンゴ</t>
    </rPh>
    <rPh sb="725" eb="727">
      <t>ヘイキン</t>
    </rPh>
    <rPh sb="727" eb="728">
      <t>チ</t>
    </rPh>
    <rPh sb="729" eb="731">
      <t>サイヨウ</t>
    </rPh>
    <rPh sb="737" eb="739">
      <t>ゼンコク</t>
    </rPh>
    <rPh sb="739" eb="741">
      <t>ヘイキン</t>
    </rPh>
    <rPh sb="742" eb="744">
      <t>シタマワ</t>
    </rPh>
    <rPh sb="745" eb="747">
      <t>ケイコウ</t>
    </rPh>
    <rPh sb="773" eb="776">
      <t>ジョウスイドウ</t>
    </rPh>
    <rPh sb="777" eb="779">
      <t>シヨウ</t>
    </rPh>
    <rPh sb="779" eb="781">
      <t>スイリョウ</t>
    </rPh>
    <rPh sb="782" eb="784">
      <t>ハアク</t>
    </rPh>
    <rPh sb="788" eb="789">
      <t>タメ</t>
    </rPh>
    <rPh sb="790" eb="792">
      <t>ケイスウ</t>
    </rPh>
    <rPh sb="793" eb="794">
      <t>カ</t>
    </rPh>
    <rPh sb="799" eb="801">
      <t>オスイ</t>
    </rPh>
    <rPh sb="801" eb="803">
      <t>ショリ</t>
    </rPh>
    <rPh sb="803" eb="805">
      <t>ゲンカ</t>
    </rPh>
    <rPh sb="806" eb="808">
      <t>ドウヨウ</t>
    </rPh>
    <rPh sb="809" eb="811">
      <t>ケイスウ</t>
    </rPh>
    <rPh sb="812" eb="813">
      <t>ア</t>
    </rPh>
    <rPh sb="819" eb="821">
      <t>ゼンコク</t>
    </rPh>
    <rPh sb="821" eb="823">
      <t>ヘイキン</t>
    </rPh>
    <rPh sb="824" eb="826">
      <t>ウワマワ</t>
    </rPh>
    <rPh sb="827" eb="829">
      <t>ケイコウ</t>
    </rPh>
    <rPh sb="845" eb="847">
      <t>コウキョウ</t>
    </rPh>
    <rPh sb="847" eb="850">
      <t>ジョウカソウ</t>
    </rPh>
    <rPh sb="854" eb="856">
      <t>レイワ</t>
    </rPh>
    <rPh sb="857" eb="859">
      <t>ネンド</t>
    </rPh>
    <rPh sb="859" eb="860">
      <t>マツ</t>
    </rPh>
    <rPh sb="861" eb="863">
      <t>シテイ</t>
    </rPh>
    <rPh sb="871" eb="872">
      <t>ヒ</t>
    </rPh>
    <rPh sb="872" eb="875">
      <t>スイセンカ</t>
    </rPh>
    <rPh sb="875" eb="877">
      <t>ケンスウ</t>
    </rPh>
    <rPh sb="878" eb="880">
      <t>クミト</t>
    </rPh>
    <rPh sb="881" eb="882">
      <t>ナド</t>
    </rPh>
    <rPh sb="884" eb="886">
      <t>ミナオ</t>
    </rPh>
    <rPh sb="891" eb="893">
      <t>カコウ</t>
    </rPh>
    <rPh sb="895" eb="897">
      <t>ゲンイン</t>
    </rPh>
    <rPh sb="899" eb="901">
      <t>コンゴ</t>
    </rPh>
    <rPh sb="901" eb="903">
      <t>クミト</t>
    </rPh>
    <rPh sb="907" eb="909">
      <t>キリカ</t>
    </rPh>
    <rPh sb="911" eb="912">
      <t>スス</t>
    </rPh>
    <rPh sb="923" eb="924">
      <t>チカ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</si>
</sst>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8"/>
      <name val="ＭＳ ゴシック"/>
      <family val="3"/>
      <charset val="128"/>
    </font>
    <font>
      <sz val="6"/>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1DF-4AC1-91BC-74CC0AB2EF9A}"/>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81DF-4AC1-91BC-74CC0AB2EF9A}"/>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0.24</c:v>
                </c:pt>
                <c:pt idx="1">
                  <c:v>39.21</c:v>
                </c:pt>
                <c:pt idx="2">
                  <c:v>43.12</c:v>
                </c:pt>
                <c:pt idx="3">
                  <c:v>45.5</c:v>
                </c:pt>
                <c:pt idx="4">
                  <c:v>48.09</c:v>
                </c:pt>
              </c:numCache>
            </c:numRef>
          </c:val>
          <c:extLst>
            <c:ext xmlns:c16="http://schemas.microsoft.com/office/drawing/2014/chart" uri="{C3380CC4-5D6E-409C-BE32-E72D297353CC}">
              <c16:uniqueId val="{00000000-B4A3-4D7A-8DB0-65F98230B035}"/>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61.55</c:v>
                </c:pt>
                <c:pt idx="1">
                  <c:v>57.22</c:v>
                </c:pt>
                <c:pt idx="2">
                  <c:v>54.93</c:v>
                </c:pt>
                <c:pt idx="3">
                  <c:v>55.96</c:v>
                </c:pt>
                <c:pt idx="4">
                  <c:v>56.45</c:v>
                </c:pt>
              </c:numCache>
            </c:numRef>
          </c:val>
          <c:smooth val="0"/>
          <c:extLst>
            <c:ext xmlns:c16="http://schemas.microsoft.com/office/drawing/2014/chart" uri="{C3380CC4-5D6E-409C-BE32-E72D297353CC}">
              <c16:uniqueId val="{00000001-B4A3-4D7A-8DB0-65F98230B035}"/>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100</c:v>
                </c:pt>
                <c:pt idx="1">
                  <c:v>100</c:v>
                </c:pt>
                <c:pt idx="2">
                  <c:v>100</c:v>
                </c:pt>
                <c:pt idx="3">
                  <c:v>100</c:v>
                </c:pt>
                <c:pt idx="4">
                  <c:v>95.69</c:v>
                </c:pt>
              </c:numCache>
            </c:numRef>
          </c:val>
          <c:extLst>
            <c:ext xmlns:c16="http://schemas.microsoft.com/office/drawing/2014/chart" uri="{C3380CC4-5D6E-409C-BE32-E72D297353CC}">
              <c16:uniqueId val="{00000000-39B4-47C3-9733-11C849133636}"/>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67.489999999999995</c:v>
                </c:pt>
                <c:pt idx="1">
                  <c:v>67.290000000000006</c:v>
                </c:pt>
                <c:pt idx="2">
                  <c:v>65.569999999999993</c:v>
                </c:pt>
                <c:pt idx="3">
                  <c:v>60.12</c:v>
                </c:pt>
                <c:pt idx="4">
                  <c:v>54.99</c:v>
                </c:pt>
              </c:numCache>
            </c:numRef>
          </c:val>
          <c:smooth val="0"/>
          <c:extLst>
            <c:ext xmlns:c16="http://schemas.microsoft.com/office/drawing/2014/chart" uri="{C3380CC4-5D6E-409C-BE32-E72D297353CC}">
              <c16:uniqueId val="{00000001-39B4-47C3-9733-11C849133636}"/>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100</c:v>
                </c:pt>
                <c:pt idx="1">
                  <c:v>100.14</c:v>
                </c:pt>
                <c:pt idx="2">
                  <c:v>61.18</c:v>
                </c:pt>
                <c:pt idx="3">
                  <c:v>99.59</c:v>
                </c:pt>
                <c:pt idx="4">
                  <c:v>102.85</c:v>
                </c:pt>
              </c:numCache>
            </c:numRef>
          </c:val>
          <c:extLst>
            <c:ext xmlns:c16="http://schemas.microsoft.com/office/drawing/2014/chart" uri="{C3380CC4-5D6E-409C-BE32-E72D297353CC}">
              <c16:uniqueId val="{00000000-0618-425A-B30C-1983CECEFAAE}"/>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618-425A-B30C-1983CECEFAAE}"/>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45E-4AD1-A607-11C0445FB15B}"/>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45E-4AD1-A607-11C0445FB15B}"/>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8A4-4B61-A35A-AE0BD1451ABB}"/>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8A4-4B61-A35A-AE0BD1451ABB}"/>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806-4697-B8B1-B055D6901742}"/>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806-4697-B8B1-B055D6901742}"/>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F02-4277-9F2D-9BFC37B352E8}"/>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F02-4277-9F2D-9BFC37B352E8}"/>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C69-4779-85BC-01EE4FDC829F}"/>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413.5</c:v>
                </c:pt>
                <c:pt idx="1">
                  <c:v>407.42</c:v>
                </c:pt>
                <c:pt idx="2">
                  <c:v>386.46</c:v>
                </c:pt>
                <c:pt idx="3">
                  <c:v>421.25</c:v>
                </c:pt>
                <c:pt idx="4">
                  <c:v>398.42</c:v>
                </c:pt>
              </c:numCache>
            </c:numRef>
          </c:val>
          <c:smooth val="0"/>
          <c:extLst>
            <c:ext xmlns:c16="http://schemas.microsoft.com/office/drawing/2014/chart" uri="{C3380CC4-5D6E-409C-BE32-E72D297353CC}">
              <c16:uniqueId val="{00000001-BC69-4779-85BC-01EE4FDC829F}"/>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31.57</c:v>
                </c:pt>
                <c:pt idx="1">
                  <c:v>46.26</c:v>
                </c:pt>
                <c:pt idx="2">
                  <c:v>53.94</c:v>
                </c:pt>
                <c:pt idx="3">
                  <c:v>49.54</c:v>
                </c:pt>
                <c:pt idx="4">
                  <c:v>53.58</c:v>
                </c:pt>
              </c:numCache>
            </c:numRef>
          </c:val>
          <c:extLst>
            <c:ext xmlns:c16="http://schemas.microsoft.com/office/drawing/2014/chart" uri="{C3380CC4-5D6E-409C-BE32-E72D297353CC}">
              <c16:uniqueId val="{00000000-EBB6-438F-914A-10BA7313141A}"/>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55.84</c:v>
                </c:pt>
                <c:pt idx="1">
                  <c:v>57.08</c:v>
                </c:pt>
                <c:pt idx="2">
                  <c:v>55.85</c:v>
                </c:pt>
                <c:pt idx="3">
                  <c:v>53.23</c:v>
                </c:pt>
                <c:pt idx="4">
                  <c:v>50.7</c:v>
                </c:pt>
              </c:numCache>
            </c:numRef>
          </c:val>
          <c:smooth val="0"/>
          <c:extLst>
            <c:ext xmlns:c16="http://schemas.microsoft.com/office/drawing/2014/chart" uri="{C3380CC4-5D6E-409C-BE32-E72D297353CC}">
              <c16:uniqueId val="{00000001-EBB6-438F-914A-10BA7313141A}"/>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619.1</c:v>
                </c:pt>
                <c:pt idx="1">
                  <c:v>435.34</c:v>
                </c:pt>
                <c:pt idx="2">
                  <c:v>373.03</c:v>
                </c:pt>
                <c:pt idx="3">
                  <c:v>380.41</c:v>
                </c:pt>
                <c:pt idx="4">
                  <c:v>348</c:v>
                </c:pt>
              </c:numCache>
            </c:numRef>
          </c:val>
          <c:extLst>
            <c:ext xmlns:c16="http://schemas.microsoft.com/office/drawing/2014/chart" uri="{C3380CC4-5D6E-409C-BE32-E72D297353CC}">
              <c16:uniqueId val="{00000000-59A2-4034-9C1E-981CCAD5C0B2}"/>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287.57</c:v>
                </c:pt>
                <c:pt idx="1">
                  <c:v>286.86</c:v>
                </c:pt>
                <c:pt idx="2">
                  <c:v>287.91000000000003</c:v>
                </c:pt>
                <c:pt idx="3">
                  <c:v>283.3</c:v>
                </c:pt>
                <c:pt idx="4">
                  <c:v>289.81</c:v>
                </c:pt>
              </c:numCache>
            </c:numRef>
          </c:val>
          <c:smooth val="0"/>
          <c:extLst>
            <c:ext xmlns:c16="http://schemas.microsoft.com/office/drawing/2014/chart" uri="{C3380CC4-5D6E-409C-BE32-E72D297353CC}">
              <c16:uniqueId val="{00000001-59A2-4034-9C1E-981CCAD5C0B2}"/>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【77.67】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【58.42】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W46" zoomScale="115" zoomScaleNormal="115" workbookViewId="0">
      <selection activeCell="AV57" sqref="AV5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佐賀県　みやき町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特定地域生活排水処理</v>
      </c>
      <c r="Q8" s="49"/>
      <c r="R8" s="49"/>
      <c r="S8" s="49"/>
      <c r="T8" s="49"/>
      <c r="U8" s="49"/>
      <c r="V8" s="49"/>
      <c r="W8" s="49" t="str">
        <f>データ!L6</f>
        <v>K3</v>
      </c>
      <c r="X8" s="49"/>
      <c r="Y8" s="49"/>
      <c r="Z8" s="49"/>
      <c r="AA8" s="49"/>
      <c r="AB8" s="49"/>
      <c r="AC8" s="49"/>
      <c r="AD8" s="50" t="str">
        <f>データ!$M$6</f>
        <v>非設置</v>
      </c>
      <c r="AE8" s="50"/>
      <c r="AF8" s="50"/>
      <c r="AG8" s="50"/>
      <c r="AH8" s="50"/>
      <c r="AI8" s="50"/>
      <c r="AJ8" s="50"/>
      <c r="AK8" s="3"/>
      <c r="AL8" s="51">
        <f>データ!S6</f>
        <v>25748</v>
      </c>
      <c r="AM8" s="51"/>
      <c r="AN8" s="51"/>
      <c r="AO8" s="51"/>
      <c r="AP8" s="51"/>
      <c r="AQ8" s="51"/>
      <c r="AR8" s="51"/>
      <c r="AS8" s="51"/>
      <c r="AT8" s="46">
        <f>データ!T6</f>
        <v>51.92</v>
      </c>
      <c r="AU8" s="46"/>
      <c r="AV8" s="46"/>
      <c r="AW8" s="46"/>
      <c r="AX8" s="46"/>
      <c r="AY8" s="46"/>
      <c r="AZ8" s="46"/>
      <c r="BA8" s="46"/>
      <c r="BB8" s="46">
        <f>データ!U6</f>
        <v>495.92</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13.59</v>
      </c>
      <c r="Q10" s="46"/>
      <c r="R10" s="46"/>
      <c r="S10" s="46"/>
      <c r="T10" s="46"/>
      <c r="U10" s="46"/>
      <c r="V10" s="46"/>
      <c r="W10" s="46">
        <f>データ!Q6</f>
        <v>100</v>
      </c>
      <c r="X10" s="46"/>
      <c r="Y10" s="46"/>
      <c r="Z10" s="46"/>
      <c r="AA10" s="46"/>
      <c r="AB10" s="46"/>
      <c r="AC10" s="46"/>
      <c r="AD10" s="51">
        <f>データ!R6</f>
        <v>3850</v>
      </c>
      <c r="AE10" s="51"/>
      <c r="AF10" s="51"/>
      <c r="AG10" s="51"/>
      <c r="AH10" s="51"/>
      <c r="AI10" s="51"/>
      <c r="AJ10" s="51"/>
      <c r="AK10" s="2"/>
      <c r="AL10" s="51">
        <f>データ!V6</f>
        <v>3501</v>
      </c>
      <c r="AM10" s="51"/>
      <c r="AN10" s="51"/>
      <c r="AO10" s="51"/>
      <c r="AP10" s="51"/>
      <c r="AQ10" s="51"/>
      <c r="AR10" s="51"/>
      <c r="AS10" s="51"/>
      <c r="AT10" s="46">
        <f>データ!W6</f>
        <v>0.56999999999999995</v>
      </c>
      <c r="AU10" s="46"/>
      <c r="AV10" s="46"/>
      <c r="AW10" s="46"/>
      <c r="AX10" s="46"/>
      <c r="AY10" s="46"/>
      <c r="AZ10" s="46"/>
      <c r="BA10" s="46"/>
      <c r="BB10" s="46">
        <f>データ!X6</f>
        <v>6142.11</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6" t="s">
        <v>120</v>
      </c>
      <c r="BM16" s="77"/>
      <c r="BN16" s="77"/>
      <c r="BO16" s="77"/>
      <c r="BP16" s="77"/>
      <c r="BQ16" s="77"/>
      <c r="BR16" s="77"/>
      <c r="BS16" s="77"/>
      <c r="BT16" s="77"/>
      <c r="BU16" s="77"/>
      <c r="BV16" s="77"/>
      <c r="BW16" s="77"/>
      <c r="BX16" s="77"/>
      <c r="BY16" s="77"/>
      <c r="BZ16" s="7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6"/>
      <c r="BM17" s="77"/>
      <c r="BN17" s="77"/>
      <c r="BO17" s="77"/>
      <c r="BP17" s="77"/>
      <c r="BQ17" s="77"/>
      <c r="BR17" s="77"/>
      <c r="BS17" s="77"/>
      <c r="BT17" s="77"/>
      <c r="BU17" s="77"/>
      <c r="BV17" s="77"/>
      <c r="BW17" s="77"/>
      <c r="BX17" s="77"/>
      <c r="BY17" s="77"/>
      <c r="BZ17" s="7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6"/>
      <c r="BM18" s="77"/>
      <c r="BN18" s="77"/>
      <c r="BO18" s="77"/>
      <c r="BP18" s="77"/>
      <c r="BQ18" s="77"/>
      <c r="BR18" s="77"/>
      <c r="BS18" s="77"/>
      <c r="BT18" s="77"/>
      <c r="BU18" s="77"/>
      <c r="BV18" s="77"/>
      <c r="BW18" s="77"/>
      <c r="BX18" s="77"/>
      <c r="BY18" s="77"/>
      <c r="BZ18" s="7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6"/>
      <c r="BM19" s="77"/>
      <c r="BN19" s="77"/>
      <c r="BO19" s="77"/>
      <c r="BP19" s="77"/>
      <c r="BQ19" s="77"/>
      <c r="BR19" s="77"/>
      <c r="BS19" s="77"/>
      <c r="BT19" s="77"/>
      <c r="BU19" s="77"/>
      <c r="BV19" s="77"/>
      <c r="BW19" s="77"/>
      <c r="BX19" s="77"/>
      <c r="BY19" s="77"/>
      <c r="BZ19" s="7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6"/>
      <c r="BM20" s="77"/>
      <c r="BN20" s="77"/>
      <c r="BO20" s="77"/>
      <c r="BP20" s="77"/>
      <c r="BQ20" s="77"/>
      <c r="BR20" s="77"/>
      <c r="BS20" s="77"/>
      <c r="BT20" s="77"/>
      <c r="BU20" s="77"/>
      <c r="BV20" s="77"/>
      <c r="BW20" s="77"/>
      <c r="BX20" s="77"/>
      <c r="BY20" s="77"/>
      <c r="BZ20" s="7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6"/>
      <c r="BM21" s="77"/>
      <c r="BN21" s="77"/>
      <c r="BO21" s="77"/>
      <c r="BP21" s="77"/>
      <c r="BQ21" s="77"/>
      <c r="BR21" s="77"/>
      <c r="BS21" s="77"/>
      <c r="BT21" s="77"/>
      <c r="BU21" s="77"/>
      <c r="BV21" s="77"/>
      <c r="BW21" s="77"/>
      <c r="BX21" s="77"/>
      <c r="BY21" s="77"/>
      <c r="BZ21" s="7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6"/>
      <c r="BM22" s="77"/>
      <c r="BN22" s="77"/>
      <c r="BO22" s="77"/>
      <c r="BP22" s="77"/>
      <c r="BQ22" s="77"/>
      <c r="BR22" s="77"/>
      <c r="BS22" s="77"/>
      <c r="BT22" s="77"/>
      <c r="BU22" s="77"/>
      <c r="BV22" s="77"/>
      <c r="BW22" s="77"/>
      <c r="BX22" s="77"/>
      <c r="BY22" s="77"/>
      <c r="BZ22" s="7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6"/>
      <c r="BM23" s="77"/>
      <c r="BN23" s="77"/>
      <c r="BO23" s="77"/>
      <c r="BP23" s="77"/>
      <c r="BQ23" s="77"/>
      <c r="BR23" s="77"/>
      <c r="BS23" s="77"/>
      <c r="BT23" s="77"/>
      <c r="BU23" s="77"/>
      <c r="BV23" s="77"/>
      <c r="BW23" s="77"/>
      <c r="BX23" s="77"/>
      <c r="BY23" s="77"/>
      <c r="BZ23" s="7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6"/>
      <c r="BM24" s="77"/>
      <c r="BN24" s="77"/>
      <c r="BO24" s="77"/>
      <c r="BP24" s="77"/>
      <c r="BQ24" s="77"/>
      <c r="BR24" s="77"/>
      <c r="BS24" s="77"/>
      <c r="BT24" s="77"/>
      <c r="BU24" s="77"/>
      <c r="BV24" s="77"/>
      <c r="BW24" s="77"/>
      <c r="BX24" s="77"/>
      <c r="BY24" s="77"/>
      <c r="BZ24" s="7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6"/>
      <c r="BM25" s="77"/>
      <c r="BN25" s="77"/>
      <c r="BO25" s="77"/>
      <c r="BP25" s="77"/>
      <c r="BQ25" s="77"/>
      <c r="BR25" s="77"/>
      <c r="BS25" s="77"/>
      <c r="BT25" s="77"/>
      <c r="BU25" s="77"/>
      <c r="BV25" s="77"/>
      <c r="BW25" s="77"/>
      <c r="BX25" s="77"/>
      <c r="BY25" s="77"/>
      <c r="BZ25" s="7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6"/>
      <c r="BM26" s="77"/>
      <c r="BN26" s="77"/>
      <c r="BO26" s="77"/>
      <c r="BP26" s="77"/>
      <c r="BQ26" s="77"/>
      <c r="BR26" s="77"/>
      <c r="BS26" s="77"/>
      <c r="BT26" s="77"/>
      <c r="BU26" s="77"/>
      <c r="BV26" s="77"/>
      <c r="BW26" s="77"/>
      <c r="BX26" s="77"/>
      <c r="BY26" s="77"/>
      <c r="BZ26" s="7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6"/>
      <c r="BM27" s="77"/>
      <c r="BN27" s="77"/>
      <c r="BO27" s="77"/>
      <c r="BP27" s="77"/>
      <c r="BQ27" s="77"/>
      <c r="BR27" s="77"/>
      <c r="BS27" s="77"/>
      <c r="BT27" s="77"/>
      <c r="BU27" s="77"/>
      <c r="BV27" s="77"/>
      <c r="BW27" s="77"/>
      <c r="BX27" s="77"/>
      <c r="BY27" s="77"/>
      <c r="BZ27" s="7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6"/>
      <c r="BM28" s="77"/>
      <c r="BN28" s="77"/>
      <c r="BO28" s="77"/>
      <c r="BP28" s="77"/>
      <c r="BQ28" s="77"/>
      <c r="BR28" s="77"/>
      <c r="BS28" s="77"/>
      <c r="BT28" s="77"/>
      <c r="BU28" s="77"/>
      <c r="BV28" s="77"/>
      <c r="BW28" s="77"/>
      <c r="BX28" s="77"/>
      <c r="BY28" s="77"/>
      <c r="BZ28" s="7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6"/>
      <c r="BM29" s="77"/>
      <c r="BN29" s="77"/>
      <c r="BO29" s="77"/>
      <c r="BP29" s="77"/>
      <c r="BQ29" s="77"/>
      <c r="BR29" s="77"/>
      <c r="BS29" s="77"/>
      <c r="BT29" s="77"/>
      <c r="BU29" s="77"/>
      <c r="BV29" s="77"/>
      <c r="BW29" s="77"/>
      <c r="BX29" s="77"/>
      <c r="BY29" s="77"/>
      <c r="BZ29" s="7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6"/>
      <c r="BM30" s="77"/>
      <c r="BN30" s="77"/>
      <c r="BO30" s="77"/>
      <c r="BP30" s="77"/>
      <c r="BQ30" s="77"/>
      <c r="BR30" s="77"/>
      <c r="BS30" s="77"/>
      <c r="BT30" s="77"/>
      <c r="BU30" s="77"/>
      <c r="BV30" s="77"/>
      <c r="BW30" s="77"/>
      <c r="BX30" s="77"/>
      <c r="BY30" s="77"/>
      <c r="BZ30" s="7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6"/>
      <c r="BM31" s="77"/>
      <c r="BN31" s="77"/>
      <c r="BO31" s="77"/>
      <c r="BP31" s="77"/>
      <c r="BQ31" s="77"/>
      <c r="BR31" s="77"/>
      <c r="BS31" s="77"/>
      <c r="BT31" s="77"/>
      <c r="BU31" s="77"/>
      <c r="BV31" s="77"/>
      <c r="BW31" s="77"/>
      <c r="BX31" s="77"/>
      <c r="BY31" s="77"/>
      <c r="BZ31" s="7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6"/>
      <c r="BM32" s="77"/>
      <c r="BN32" s="77"/>
      <c r="BO32" s="77"/>
      <c r="BP32" s="77"/>
      <c r="BQ32" s="77"/>
      <c r="BR32" s="77"/>
      <c r="BS32" s="77"/>
      <c r="BT32" s="77"/>
      <c r="BU32" s="77"/>
      <c r="BV32" s="77"/>
      <c r="BW32" s="77"/>
      <c r="BX32" s="77"/>
      <c r="BY32" s="77"/>
      <c r="BZ32" s="7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6"/>
      <c r="BM33" s="77"/>
      <c r="BN33" s="77"/>
      <c r="BO33" s="77"/>
      <c r="BP33" s="77"/>
      <c r="BQ33" s="77"/>
      <c r="BR33" s="77"/>
      <c r="BS33" s="77"/>
      <c r="BT33" s="77"/>
      <c r="BU33" s="77"/>
      <c r="BV33" s="77"/>
      <c r="BW33" s="77"/>
      <c r="BX33" s="77"/>
      <c r="BY33" s="77"/>
      <c r="BZ33" s="78"/>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6"/>
      <c r="BM34" s="77"/>
      <c r="BN34" s="77"/>
      <c r="BO34" s="77"/>
      <c r="BP34" s="77"/>
      <c r="BQ34" s="77"/>
      <c r="BR34" s="77"/>
      <c r="BS34" s="77"/>
      <c r="BT34" s="77"/>
      <c r="BU34" s="77"/>
      <c r="BV34" s="77"/>
      <c r="BW34" s="77"/>
      <c r="BX34" s="77"/>
      <c r="BY34" s="77"/>
      <c r="BZ34" s="78"/>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6"/>
      <c r="BM35" s="77"/>
      <c r="BN35" s="77"/>
      <c r="BO35" s="77"/>
      <c r="BP35" s="77"/>
      <c r="BQ35" s="77"/>
      <c r="BR35" s="77"/>
      <c r="BS35" s="77"/>
      <c r="BT35" s="77"/>
      <c r="BU35" s="77"/>
      <c r="BV35" s="77"/>
      <c r="BW35" s="77"/>
      <c r="BX35" s="77"/>
      <c r="BY35" s="77"/>
      <c r="BZ35" s="7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6"/>
      <c r="BM36" s="77"/>
      <c r="BN36" s="77"/>
      <c r="BO36" s="77"/>
      <c r="BP36" s="77"/>
      <c r="BQ36" s="77"/>
      <c r="BR36" s="77"/>
      <c r="BS36" s="77"/>
      <c r="BT36" s="77"/>
      <c r="BU36" s="77"/>
      <c r="BV36" s="77"/>
      <c r="BW36" s="77"/>
      <c r="BX36" s="77"/>
      <c r="BY36" s="77"/>
      <c r="BZ36" s="7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6"/>
      <c r="BM37" s="77"/>
      <c r="BN37" s="77"/>
      <c r="BO37" s="77"/>
      <c r="BP37" s="77"/>
      <c r="BQ37" s="77"/>
      <c r="BR37" s="77"/>
      <c r="BS37" s="77"/>
      <c r="BT37" s="77"/>
      <c r="BU37" s="77"/>
      <c r="BV37" s="77"/>
      <c r="BW37" s="77"/>
      <c r="BX37" s="77"/>
      <c r="BY37" s="77"/>
      <c r="BZ37" s="7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6"/>
      <c r="BM38" s="77"/>
      <c r="BN38" s="77"/>
      <c r="BO38" s="77"/>
      <c r="BP38" s="77"/>
      <c r="BQ38" s="77"/>
      <c r="BR38" s="77"/>
      <c r="BS38" s="77"/>
      <c r="BT38" s="77"/>
      <c r="BU38" s="77"/>
      <c r="BV38" s="77"/>
      <c r="BW38" s="77"/>
      <c r="BX38" s="77"/>
      <c r="BY38" s="77"/>
      <c r="BZ38" s="7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6"/>
      <c r="BM39" s="77"/>
      <c r="BN39" s="77"/>
      <c r="BO39" s="77"/>
      <c r="BP39" s="77"/>
      <c r="BQ39" s="77"/>
      <c r="BR39" s="77"/>
      <c r="BS39" s="77"/>
      <c r="BT39" s="77"/>
      <c r="BU39" s="77"/>
      <c r="BV39" s="77"/>
      <c r="BW39" s="77"/>
      <c r="BX39" s="77"/>
      <c r="BY39" s="77"/>
      <c r="BZ39" s="7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6"/>
      <c r="BM40" s="77"/>
      <c r="BN40" s="77"/>
      <c r="BO40" s="77"/>
      <c r="BP40" s="77"/>
      <c r="BQ40" s="77"/>
      <c r="BR40" s="77"/>
      <c r="BS40" s="77"/>
      <c r="BT40" s="77"/>
      <c r="BU40" s="77"/>
      <c r="BV40" s="77"/>
      <c r="BW40" s="77"/>
      <c r="BX40" s="77"/>
      <c r="BY40" s="77"/>
      <c r="BZ40" s="7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6"/>
      <c r="BM41" s="77"/>
      <c r="BN41" s="77"/>
      <c r="BO41" s="77"/>
      <c r="BP41" s="77"/>
      <c r="BQ41" s="77"/>
      <c r="BR41" s="77"/>
      <c r="BS41" s="77"/>
      <c r="BT41" s="77"/>
      <c r="BU41" s="77"/>
      <c r="BV41" s="77"/>
      <c r="BW41" s="77"/>
      <c r="BX41" s="77"/>
      <c r="BY41" s="77"/>
      <c r="BZ41" s="7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6"/>
      <c r="BM42" s="77"/>
      <c r="BN42" s="77"/>
      <c r="BO42" s="77"/>
      <c r="BP42" s="77"/>
      <c r="BQ42" s="77"/>
      <c r="BR42" s="77"/>
      <c r="BS42" s="77"/>
      <c r="BT42" s="77"/>
      <c r="BU42" s="77"/>
      <c r="BV42" s="77"/>
      <c r="BW42" s="77"/>
      <c r="BX42" s="77"/>
      <c r="BY42" s="77"/>
      <c r="BZ42" s="7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6"/>
      <c r="BM43" s="77"/>
      <c r="BN43" s="77"/>
      <c r="BO43" s="77"/>
      <c r="BP43" s="77"/>
      <c r="BQ43" s="77"/>
      <c r="BR43" s="77"/>
      <c r="BS43" s="77"/>
      <c r="BT43" s="77"/>
      <c r="BU43" s="77"/>
      <c r="BV43" s="77"/>
      <c r="BW43" s="77"/>
      <c r="BX43" s="77"/>
      <c r="BY43" s="77"/>
      <c r="BZ43" s="7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119</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118</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【314.13】</v>
      </c>
      <c r="I86" s="26" t="str">
        <f>データ!CA6</f>
        <v>【58.42】</v>
      </c>
      <c r="J86" s="26" t="str">
        <f>データ!CL6</f>
        <v>【282.28】</v>
      </c>
      <c r="K86" s="26" t="str">
        <f>データ!CW6</f>
        <v>【57.83】</v>
      </c>
      <c r="L86" s="26" t="str">
        <f>データ!DH6</f>
        <v>【77.67】</v>
      </c>
      <c r="M86" s="26" t="s">
        <v>43</v>
      </c>
      <c r="N86" s="26" t="s">
        <v>43</v>
      </c>
      <c r="O86" s="26" t="str">
        <f>データ!EO6</f>
        <v>【-】</v>
      </c>
    </row>
  </sheetData>
  <sheetProtection algorithmName="SHA-512" hashValue="IqecfzhvKkFcRf3WaLxy/4fHloapL/Ic3ji3ap8z29abIcwk19ZHFMGqGNwa3i9vXTdDsQB7LykslUhSI5YixQ==" saltValue="iZ871o3TLimsg34h1Q9eq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83" t="s">
        <v>53</v>
      </c>
      <c r="I3" s="84"/>
      <c r="J3" s="84"/>
      <c r="K3" s="84"/>
      <c r="L3" s="84"/>
      <c r="M3" s="84"/>
      <c r="N3" s="84"/>
      <c r="O3" s="84"/>
      <c r="P3" s="84"/>
      <c r="Q3" s="84"/>
      <c r="R3" s="84"/>
      <c r="S3" s="84"/>
      <c r="T3" s="84"/>
      <c r="U3" s="84"/>
      <c r="V3" s="84"/>
      <c r="W3" s="84"/>
      <c r="X3" s="85"/>
      <c r="Y3" s="89" t="s">
        <v>54</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55</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56</v>
      </c>
      <c r="B4" s="30"/>
      <c r="C4" s="30"/>
      <c r="D4" s="30"/>
      <c r="E4" s="30"/>
      <c r="F4" s="30"/>
      <c r="G4" s="30"/>
      <c r="H4" s="86"/>
      <c r="I4" s="87"/>
      <c r="J4" s="87"/>
      <c r="K4" s="87"/>
      <c r="L4" s="87"/>
      <c r="M4" s="87"/>
      <c r="N4" s="87"/>
      <c r="O4" s="87"/>
      <c r="P4" s="87"/>
      <c r="Q4" s="87"/>
      <c r="R4" s="87"/>
      <c r="S4" s="87"/>
      <c r="T4" s="87"/>
      <c r="U4" s="87"/>
      <c r="V4" s="87"/>
      <c r="W4" s="87"/>
      <c r="X4" s="88"/>
      <c r="Y4" s="82" t="s">
        <v>57</v>
      </c>
      <c r="Z4" s="82"/>
      <c r="AA4" s="82"/>
      <c r="AB4" s="82"/>
      <c r="AC4" s="82"/>
      <c r="AD4" s="82"/>
      <c r="AE4" s="82"/>
      <c r="AF4" s="82"/>
      <c r="AG4" s="82"/>
      <c r="AH4" s="82"/>
      <c r="AI4" s="82"/>
      <c r="AJ4" s="82" t="s">
        <v>58</v>
      </c>
      <c r="AK4" s="82"/>
      <c r="AL4" s="82"/>
      <c r="AM4" s="82"/>
      <c r="AN4" s="82"/>
      <c r="AO4" s="82"/>
      <c r="AP4" s="82"/>
      <c r="AQ4" s="82"/>
      <c r="AR4" s="82"/>
      <c r="AS4" s="82"/>
      <c r="AT4" s="82"/>
      <c r="AU4" s="82" t="s">
        <v>59</v>
      </c>
      <c r="AV4" s="82"/>
      <c r="AW4" s="82"/>
      <c r="AX4" s="82"/>
      <c r="AY4" s="82"/>
      <c r="AZ4" s="82"/>
      <c r="BA4" s="82"/>
      <c r="BB4" s="82"/>
      <c r="BC4" s="82"/>
      <c r="BD4" s="82"/>
      <c r="BE4" s="82"/>
      <c r="BF4" s="82" t="s">
        <v>60</v>
      </c>
      <c r="BG4" s="82"/>
      <c r="BH4" s="82"/>
      <c r="BI4" s="82"/>
      <c r="BJ4" s="82"/>
      <c r="BK4" s="82"/>
      <c r="BL4" s="82"/>
      <c r="BM4" s="82"/>
      <c r="BN4" s="82"/>
      <c r="BO4" s="82"/>
      <c r="BP4" s="82"/>
      <c r="BQ4" s="82" t="s">
        <v>61</v>
      </c>
      <c r="BR4" s="82"/>
      <c r="BS4" s="82"/>
      <c r="BT4" s="82"/>
      <c r="BU4" s="82"/>
      <c r="BV4" s="82"/>
      <c r="BW4" s="82"/>
      <c r="BX4" s="82"/>
      <c r="BY4" s="82"/>
      <c r="BZ4" s="82"/>
      <c r="CA4" s="82"/>
      <c r="CB4" s="82" t="s">
        <v>62</v>
      </c>
      <c r="CC4" s="82"/>
      <c r="CD4" s="82"/>
      <c r="CE4" s="82"/>
      <c r="CF4" s="82"/>
      <c r="CG4" s="82"/>
      <c r="CH4" s="82"/>
      <c r="CI4" s="82"/>
      <c r="CJ4" s="82"/>
      <c r="CK4" s="82"/>
      <c r="CL4" s="82"/>
      <c r="CM4" s="82" t="s">
        <v>63</v>
      </c>
      <c r="CN4" s="82"/>
      <c r="CO4" s="82"/>
      <c r="CP4" s="82"/>
      <c r="CQ4" s="82"/>
      <c r="CR4" s="82"/>
      <c r="CS4" s="82"/>
      <c r="CT4" s="82"/>
      <c r="CU4" s="82"/>
      <c r="CV4" s="82"/>
      <c r="CW4" s="82"/>
      <c r="CX4" s="82" t="s">
        <v>64</v>
      </c>
      <c r="CY4" s="82"/>
      <c r="CZ4" s="82"/>
      <c r="DA4" s="82"/>
      <c r="DB4" s="82"/>
      <c r="DC4" s="82"/>
      <c r="DD4" s="82"/>
      <c r="DE4" s="82"/>
      <c r="DF4" s="82"/>
      <c r="DG4" s="82"/>
      <c r="DH4" s="82"/>
      <c r="DI4" s="82" t="s">
        <v>65</v>
      </c>
      <c r="DJ4" s="82"/>
      <c r="DK4" s="82"/>
      <c r="DL4" s="82"/>
      <c r="DM4" s="82"/>
      <c r="DN4" s="82"/>
      <c r="DO4" s="82"/>
      <c r="DP4" s="82"/>
      <c r="DQ4" s="82"/>
      <c r="DR4" s="82"/>
      <c r="DS4" s="82"/>
      <c r="DT4" s="82" t="s">
        <v>66</v>
      </c>
      <c r="DU4" s="82"/>
      <c r="DV4" s="82"/>
      <c r="DW4" s="82"/>
      <c r="DX4" s="82"/>
      <c r="DY4" s="82"/>
      <c r="DZ4" s="82"/>
      <c r="EA4" s="82"/>
      <c r="EB4" s="82"/>
      <c r="EC4" s="82"/>
      <c r="ED4" s="82"/>
      <c r="EE4" s="82" t="s">
        <v>67</v>
      </c>
      <c r="EF4" s="82"/>
      <c r="EG4" s="82"/>
      <c r="EH4" s="82"/>
      <c r="EI4" s="82"/>
      <c r="EJ4" s="82"/>
      <c r="EK4" s="82"/>
      <c r="EL4" s="82"/>
      <c r="EM4" s="82"/>
      <c r="EN4" s="82"/>
      <c r="EO4" s="82"/>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2020</v>
      </c>
      <c r="C6" s="33">
        <f t="shared" ref="C6:X6" si="3">C7</f>
        <v>413461</v>
      </c>
      <c r="D6" s="33">
        <f t="shared" si="3"/>
        <v>47</v>
      </c>
      <c r="E6" s="33">
        <f t="shared" si="3"/>
        <v>18</v>
      </c>
      <c r="F6" s="33">
        <f t="shared" si="3"/>
        <v>0</v>
      </c>
      <c r="G6" s="33">
        <f t="shared" si="3"/>
        <v>0</v>
      </c>
      <c r="H6" s="33" t="str">
        <f t="shared" si="3"/>
        <v>佐賀県　みやき町</v>
      </c>
      <c r="I6" s="33" t="str">
        <f t="shared" si="3"/>
        <v>法非適用</v>
      </c>
      <c r="J6" s="33" t="str">
        <f t="shared" si="3"/>
        <v>下水道事業</v>
      </c>
      <c r="K6" s="33" t="str">
        <f t="shared" si="3"/>
        <v>特定地域生活排水処理</v>
      </c>
      <c r="L6" s="33" t="str">
        <f t="shared" si="3"/>
        <v>K3</v>
      </c>
      <c r="M6" s="33" t="str">
        <f t="shared" si="3"/>
        <v>非設置</v>
      </c>
      <c r="N6" s="34" t="str">
        <f t="shared" si="3"/>
        <v>-</v>
      </c>
      <c r="O6" s="34" t="str">
        <f t="shared" si="3"/>
        <v>該当数値なし</v>
      </c>
      <c r="P6" s="34">
        <f t="shared" si="3"/>
        <v>13.59</v>
      </c>
      <c r="Q6" s="34">
        <f t="shared" si="3"/>
        <v>100</v>
      </c>
      <c r="R6" s="34">
        <f t="shared" si="3"/>
        <v>3850</v>
      </c>
      <c r="S6" s="34">
        <f t="shared" si="3"/>
        <v>25748</v>
      </c>
      <c r="T6" s="34">
        <f t="shared" si="3"/>
        <v>51.92</v>
      </c>
      <c r="U6" s="34">
        <f t="shared" si="3"/>
        <v>495.92</v>
      </c>
      <c r="V6" s="34">
        <f t="shared" si="3"/>
        <v>3501</v>
      </c>
      <c r="W6" s="34">
        <f t="shared" si="3"/>
        <v>0.56999999999999995</v>
      </c>
      <c r="X6" s="34">
        <f t="shared" si="3"/>
        <v>6142.11</v>
      </c>
      <c r="Y6" s="35">
        <f>IF(Y7="",NA(),Y7)</f>
        <v>100</v>
      </c>
      <c r="Z6" s="35">
        <f t="shared" ref="Z6:AH6" si="4">IF(Z7="",NA(),Z7)</f>
        <v>100.14</v>
      </c>
      <c r="AA6" s="35">
        <f t="shared" si="4"/>
        <v>61.18</v>
      </c>
      <c r="AB6" s="35">
        <f t="shared" si="4"/>
        <v>99.59</v>
      </c>
      <c r="AC6" s="35">
        <f t="shared" si="4"/>
        <v>102.85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413.5</v>
      </c>
      <c r="BL6" s="35">
        <f t="shared" si="7"/>
        <v>407.42</v>
      </c>
      <c r="BM6" s="35">
        <f t="shared" si="7"/>
        <v>386.46</v>
      </c>
      <c r="BN6" s="35">
        <f t="shared" si="7"/>
        <v>421.25</v>
      </c>
      <c r="BO6" s="35">
        <f t="shared" si="7"/>
        <v>398.42</v>
      </c>
      <c r="BP6" s="34" t="str">
        <f>IF(BP7="","",IF(BP7="-","【-】","【"&amp;SUBSTITUTE(TEXT(BP7,"#,##0.00"),"-","△")&amp;"】"))</f>
        <v>【314.13】</v>
      </c>
      <c r="BQ6" s="35">
        <f>IF(BQ7="",NA(),BQ7)</f>
        <v>31.57</v>
      </c>
      <c r="BR6" s="35">
        <f t="shared" ref="BR6:BZ6" si="8">IF(BR7="",NA(),BR7)</f>
        <v>46.26</v>
      </c>
      <c r="BS6" s="35">
        <f t="shared" si="8"/>
        <v>53.94</v>
      </c>
      <c r="BT6" s="35">
        <f t="shared" si="8"/>
        <v>49.54</v>
      </c>
      <c r="BU6" s="35">
        <f t="shared" si="8"/>
        <v>53.58</v>
      </c>
      <c r="BV6" s="35">
        <f t="shared" si="8"/>
        <v>55.84</v>
      </c>
      <c r="BW6" s="35">
        <f t="shared" si="8"/>
        <v>57.08</v>
      </c>
      <c r="BX6" s="35">
        <f t="shared" si="8"/>
        <v>55.85</v>
      </c>
      <c r="BY6" s="35">
        <f t="shared" si="8"/>
        <v>53.23</v>
      </c>
      <c r="BZ6" s="35">
        <f t="shared" si="8"/>
        <v>50.7</v>
      </c>
      <c r="CA6" s="34" t="str">
        <f>IF(CA7="","",IF(CA7="-","【-】","【"&amp;SUBSTITUTE(TEXT(CA7,"#,##0.00"),"-","△")&amp;"】"))</f>
        <v>【58.42】</v>
      </c>
      <c r="CB6" s="35">
        <f>IF(CB7="",NA(),CB7)</f>
        <v>619.1</v>
      </c>
      <c r="CC6" s="35">
        <f t="shared" ref="CC6:CK6" si="9">IF(CC7="",NA(),CC7)</f>
        <v>435.34</v>
      </c>
      <c r="CD6" s="35">
        <f t="shared" si="9"/>
        <v>373.03</v>
      </c>
      <c r="CE6" s="35">
        <f t="shared" si="9"/>
        <v>380.41</v>
      </c>
      <c r="CF6" s="35">
        <f t="shared" si="9"/>
        <v>348</v>
      </c>
      <c r="CG6" s="35">
        <f t="shared" si="9"/>
        <v>287.57</v>
      </c>
      <c r="CH6" s="35">
        <f t="shared" si="9"/>
        <v>286.86</v>
      </c>
      <c r="CI6" s="35">
        <f t="shared" si="9"/>
        <v>287.91000000000003</v>
      </c>
      <c r="CJ6" s="35">
        <f t="shared" si="9"/>
        <v>283.3</v>
      </c>
      <c r="CK6" s="35">
        <f t="shared" si="9"/>
        <v>289.81</v>
      </c>
      <c r="CL6" s="34" t="str">
        <f>IF(CL7="","",IF(CL7="-","【-】","【"&amp;SUBSTITUTE(TEXT(CL7,"#,##0.00"),"-","△")&amp;"】"))</f>
        <v>【282.28】</v>
      </c>
      <c r="CM6" s="35">
        <f>IF(CM7="",NA(),CM7)</f>
        <v>0.24</v>
      </c>
      <c r="CN6" s="35">
        <f t="shared" ref="CN6:CV6" si="10">IF(CN7="",NA(),CN7)</f>
        <v>39.21</v>
      </c>
      <c r="CO6" s="35">
        <f t="shared" si="10"/>
        <v>43.12</v>
      </c>
      <c r="CP6" s="35">
        <f t="shared" si="10"/>
        <v>45.5</v>
      </c>
      <c r="CQ6" s="35">
        <f t="shared" si="10"/>
        <v>48.09</v>
      </c>
      <c r="CR6" s="35">
        <f t="shared" si="10"/>
        <v>61.55</v>
      </c>
      <c r="CS6" s="35">
        <f t="shared" si="10"/>
        <v>57.22</v>
      </c>
      <c r="CT6" s="35">
        <f t="shared" si="10"/>
        <v>54.93</v>
      </c>
      <c r="CU6" s="35">
        <f t="shared" si="10"/>
        <v>55.96</v>
      </c>
      <c r="CV6" s="35">
        <f t="shared" si="10"/>
        <v>56.45</v>
      </c>
      <c r="CW6" s="34" t="str">
        <f>IF(CW7="","",IF(CW7="-","【-】","【"&amp;SUBSTITUTE(TEXT(CW7,"#,##0.00"),"-","△")&amp;"】"))</f>
        <v>【57.83】</v>
      </c>
      <c r="CX6" s="35">
        <f>IF(CX7="",NA(),CX7)</f>
        <v>100</v>
      </c>
      <c r="CY6" s="35">
        <f t="shared" ref="CY6:DG6" si="11">IF(CY7="",NA(),CY7)</f>
        <v>100</v>
      </c>
      <c r="CZ6" s="35">
        <f t="shared" si="11"/>
        <v>100</v>
      </c>
      <c r="DA6" s="35">
        <f t="shared" si="11"/>
        <v>100</v>
      </c>
      <c r="DB6" s="35">
        <f t="shared" si="11"/>
        <v>95.69</v>
      </c>
      <c r="DC6" s="35">
        <f t="shared" si="11"/>
        <v>67.489999999999995</v>
      </c>
      <c r="DD6" s="35">
        <f t="shared" si="11"/>
        <v>67.290000000000006</v>
      </c>
      <c r="DE6" s="35">
        <f t="shared" si="11"/>
        <v>65.569999999999993</v>
      </c>
      <c r="DF6" s="35">
        <f t="shared" si="11"/>
        <v>60.12</v>
      </c>
      <c r="DG6" s="35">
        <f t="shared" si="11"/>
        <v>54.99</v>
      </c>
      <c r="DH6" s="34" t="str">
        <f>IF(DH7="","",IF(DH7="-","【-】","【"&amp;SUBSTITUTE(TEXT(DH7,"#,##0.00"),"-","△")&amp;"】"))</f>
        <v>【77.67】</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2020</v>
      </c>
      <c r="C7" s="37">
        <v>413461</v>
      </c>
      <c r="D7" s="37">
        <v>47</v>
      </c>
      <c r="E7" s="37">
        <v>18</v>
      </c>
      <c r="F7" s="37">
        <v>0</v>
      </c>
      <c r="G7" s="37">
        <v>0</v>
      </c>
      <c r="H7" s="37" t="s">
        <v>97</v>
      </c>
      <c r="I7" s="37" t="s">
        <v>98</v>
      </c>
      <c r="J7" s="37" t="s">
        <v>99</v>
      </c>
      <c r="K7" s="37" t="s">
        <v>100</v>
      </c>
      <c r="L7" s="37" t="s">
        <v>101</v>
      </c>
      <c r="M7" s="37" t="s">
        <v>102</v>
      </c>
      <c r="N7" s="38" t="s">
        <v>103</v>
      </c>
      <c r="O7" s="38" t="s">
        <v>104</v>
      </c>
      <c r="P7" s="38">
        <v>13.59</v>
      </c>
      <c r="Q7" s="38">
        <v>100</v>
      </c>
      <c r="R7" s="38">
        <v>3850</v>
      </c>
      <c r="S7" s="38">
        <v>25748</v>
      </c>
      <c r="T7" s="38">
        <v>51.92</v>
      </c>
      <c r="U7" s="38">
        <v>495.92</v>
      </c>
      <c r="V7" s="38">
        <v>3501</v>
      </c>
      <c r="W7" s="38">
        <v>0.56999999999999995</v>
      </c>
      <c r="X7" s="38">
        <v>6142.11</v>
      </c>
      <c r="Y7" s="38">
        <v>100</v>
      </c>
      <c r="Z7" s="38">
        <v>100.14</v>
      </c>
      <c r="AA7" s="38">
        <v>61.18</v>
      </c>
      <c r="AB7" s="38">
        <v>99.59</v>
      </c>
      <c r="AC7" s="38">
        <v>102.85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413.5</v>
      </c>
      <c r="BL7" s="38">
        <v>407.42</v>
      </c>
      <c r="BM7" s="38">
        <v>386.46</v>
      </c>
      <c r="BN7" s="38">
        <v>421.25</v>
      </c>
      <c r="BO7" s="38">
        <v>398.42</v>
      </c>
      <c r="BP7" s="38">
        <v>314.13</v>
      </c>
      <c r="BQ7" s="38">
        <v>31.57</v>
      </c>
      <c r="BR7" s="38">
        <v>46.26</v>
      </c>
      <c r="BS7" s="38">
        <v>53.94</v>
      </c>
      <c r="BT7" s="38">
        <v>49.54</v>
      </c>
      <c r="BU7" s="38">
        <v>53.58</v>
      </c>
      <c r="BV7" s="38">
        <v>55.84</v>
      </c>
      <c r="BW7" s="38">
        <v>57.08</v>
      </c>
      <c r="BX7" s="38">
        <v>55.85</v>
      </c>
      <c r="BY7" s="38">
        <v>53.23</v>
      </c>
      <c r="BZ7" s="38">
        <v>50.7</v>
      </c>
      <c r="CA7" s="38">
        <v>58.42</v>
      </c>
      <c r="CB7" s="38">
        <v>619.1</v>
      </c>
      <c r="CC7" s="38">
        <v>435.34</v>
      </c>
      <c r="CD7" s="38">
        <v>373.03</v>
      </c>
      <c r="CE7" s="38">
        <v>380.41</v>
      </c>
      <c r="CF7" s="38">
        <v>348</v>
      </c>
      <c r="CG7" s="38">
        <v>287.57</v>
      </c>
      <c r="CH7" s="38">
        <v>286.86</v>
      </c>
      <c r="CI7" s="38">
        <v>287.91000000000003</v>
      </c>
      <c r="CJ7" s="38">
        <v>283.3</v>
      </c>
      <c r="CK7" s="38">
        <v>289.81</v>
      </c>
      <c r="CL7" s="38">
        <v>282.27999999999997</v>
      </c>
      <c r="CM7" s="38">
        <v>0.24</v>
      </c>
      <c r="CN7" s="38">
        <v>39.21</v>
      </c>
      <c r="CO7" s="38">
        <v>43.12</v>
      </c>
      <c r="CP7" s="38">
        <v>45.5</v>
      </c>
      <c r="CQ7" s="38">
        <v>48.09</v>
      </c>
      <c r="CR7" s="38">
        <v>61.55</v>
      </c>
      <c r="CS7" s="38">
        <v>57.22</v>
      </c>
      <c r="CT7" s="38">
        <v>54.93</v>
      </c>
      <c r="CU7" s="38">
        <v>55.96</v>
      </c>
      <c r="CV7" s="38">
        <v>56.45</v>
      </c>
      <c r="CW7" s="38">
        <v>57.83</v>
      </c>
      <c r="CX7" s="38">
        <v>100</v>
      </c>
      <c r="CY7" s="38">
        <v>100</v>
      </c>
      <c r="CZ7" s="38">
        <v>100</v>
      </c>
      <c r="DA7" s="38">
        <v>100</v>
      </c>
      <c r="DB7" s="38">
        <v>95.69</v>
      </c>
      <c r="DC7" s="38">
        <v>67.489999999999995</v>
      </c>
      <c r="DD7" s="38">
        <v>67.290000000000006</v>
      </c>
      <c r="DE7" s="38">
        <v>65.569999999999993</v>
      </c>
      <c r="DF7" s="38">
        <v>60.12</v>
      </c>
      <c r="DG7" s="38">
        <v>54.99</v>
      </c>
      <c r="DH7" s="38">
        <v>77.67</v>
      </c>
      <c r="DI7" s="38"/>
      <c r="DJ7" s="38"/>
      <c r="DK7" s="38"/>
      <c r="DL7" s="38"/>
      <c r="DM7" s="38"/>
      <c r="DN7" s="38"/>
      <c r="DO7" s="38"/>
      <c r="DP7" s="38"/>
      <c r="DQ7" s="38"/>
      <c r="DR7" s="38"/>
      <c r="DS7" s="38"/>
      <c r="DT7" s="38"/>
      <c r="DU7" s="38"/>
      <c r="DV7" s="38"/>
      <c r="DW7" s="38"/>
      <c r="DX7" s="38"/>
      <c r="DY7" s="38"/>
      <c r="DZ7" s="38"/>
      <c r="EA7" s="38"/>
      <c r="EB7" s="38"/>
      <c r="EC7" s="38"/>
      <c r="ED7" s="38"/>
      <c r="EE7" s="38" t="s">
        <v>103</v>
      </c>
      <c r="EF7" s="38" t="s">
        <v>103</v>
      </c>
      <c r="EG7" s="38" t="s">
        <v>103</v>
      </c>
      <c r="EH7" s="38" t="s">
        <v>103</v>
      </c>
      <c r="EI7" s="38" t="s">
        <v>103</v>
      </c>
      <c r="EJ7" s="38" t="s">
        <v>103</v>
      </c>
      <c r="EK7" s="38" t="s">
        <v>103</v>
      </c>
      <c r="EL7" s="38" t="s">
        <v>103</v>
      </c>
      <c r="EM7" s="38" t="s">
        <v>103</v>
      </c>
      <c r="EN7" s="38" t="s">
        <v>103</v>
      </c>
      <c r="EO7" s="38" t="s">
        <v>103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110</v>
      </c>
    </row>
    <row r="12" spans="1:145" x14ac:dyDescent="0.15">
      <c r="B12">
        <v>1</v>
      </c>
      <c r="C12">
        <v>1</v>
      </c>
      <c r="D12">
        <v>1</v>
      </c>
      <c r="E12">
        <v>1</v>
      </c>
      <c r="F12">
        <v>2</v>
      </c>
      <c r="G12" t="s">
        <v>111</v>
      </c>
    </row>
    <row r="13" spans="1:145" x14ac:dyDescent="0.15">
      <c r="B13" t="s">
        <v>112</v>
      </c>
      <c r="C13" t="s">
        <v>113</v>
      </c>
      <c r="D13" t="s">
        <v>114</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みやき町役場</cp:lastModifiedBy>
  <dcterms:created xsi:type="dcterms:W3CDTF">2021-12-03T08:11:51Z</dcterms:created>
  <dcterms:modified xsi:type="dcterms:W3CDTF">2023-02-10T01:50:15Z</dcterms:modified>
  <cp:category/>
</cp:coreProperties>
</file>