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3\令和３年度決算「経営比較分析表」の分析等について\【経営比較分析表】2021_413461_47_1718\"/>
    </mc:Choice>
  </mc:AlternateContent>
  <workbookProtection workbookAlgorithmName="SHA-512" workbookHashValue="LGJBAc/kipQUpB5M0nM0aaaAdMk/09Y0Dm4mCcQ9VC/xwqRjNKnhNUDo8k6IIvVPa2G+ehcYENP8x/Wj/6RBRw==" workbookSaltValue="NgKMZkORXl6ZHLXvwhLF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<sst xmlns="http://schemas.openxmlformats.org/spreadsheetml/2006/main" count="241" uniqueCount="119">
  <si>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</si>
  <si>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</si>
  <si>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</si>
  <si>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</si>
  <si>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</si>
  <si>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</si>
  <si>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</si>
  <si>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</si>
  <si>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</si>
  <si>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</si>
  <si>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</si>
  <si>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</si>
  <si>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</si>
  <si>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</si>
  <si>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</si>
  <si>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</si>
  <si>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</si>
  <si>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</si>
  <si>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</si>
  <si>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</si>
  <si>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</si>
  <si>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</si>
  <si>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</si>
  <si>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</si>
  <si>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</si>
  <si>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</si>
  <si>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</si>
  <si>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</si>
  <si>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</si>
  <si>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</si>
  <si>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</si>
  <si>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</si>
  <si>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</si>
  <si>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</si>
  <si>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</si>
  <si>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</si>
  <si>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</si>
  <si>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</si>
  <si>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</si>
  <si>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</si>
  <si>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</si>
  <si>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</si>
  <si>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</si>
  <si>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</si>
  <si>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</si>
  <si>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</si>
  <si>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</si>
  <si>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</si>
  <si>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</si>
  <si>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</si>
  <si>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</si>
  <si>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</si>
  <si>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</si>
  <si>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</si>
  <si>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</si>
  <si>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</si>
  <si>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</si>
  <si>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</si>
  <si>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</si>
  <si>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</si>
  <si>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</si>
  <si>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</si>
  <si>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</si>
  <si>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</si>
  <si>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</si>
  <si>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</si>
  <si>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</si>
  <si>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</si>
  <si>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</si>
  <si>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</si>
  <si>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</si>
  <si>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</si>
  <si>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</si>
  <si>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</si>
  <si>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</si>
  <si>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</si>
  <si>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</si>
  <si>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</si>
  <si>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</si>
  <si>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</si>
  <si>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</si>
  <si>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</si>
  <si>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</si>
  <si>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</si>
  <si>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</si>
  <si>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</si>
  <si>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</si>
  <si>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</si>
  <si>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</si>
  <si>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</si>
  <si>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</si>
  <si>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</si>
  <si>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</si>
  <si>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</si>
  <si>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</si>
  <si>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</si>
  <si>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</si>
  <si>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</si>
  <si>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</si>
  <si>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</si>
  <si>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</si>
  <si>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</si>
  <si>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</si>
  <si>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</si>
  <si>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</si>
  <si>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</si>
  <si>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</si>
  <si>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</si>
  <si>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</si>
  <si>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</si>
  <si>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</si>
  <si>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</si>
  <si>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</si>
  <si>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</si>
  <si>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</si>
  <si>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</si>
  <si>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平成18年の供用開始から16年目であり老朽化対策については実施していないが、処理施設のポンプ等の機器については、定期的にオーバーホール等の修繕を行っている。
　今後はストックマネージメント計画（簡易版）に基づき管渠や処理場施設の機器類について、定期的な点検や調査を実施し、大規模な改修に陥らないように計画的な修繕を行っていき、安定した経営を継続していく。また、ストックマネジメント計画（簡易版）についても公営企業会計適用後、見直しを行う予定である。</t>
    <phoneticPr fontId="4"/>
  </si>
  <si>
    <t>供用開始16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経営の安定化には収入（使用料）の確保が重要事項であり、未接続者への加入啓発に努力する一方、料金見直しを含めた収入確保及び効率的な支出に努める必要がある。
　また、使用料以外の収入として太陽光発電による収入がある。
　今後、令和６年４月より公営企業会計へ移行する予定であり、適正な料金収入の実現に向けた取り組みを実施する。</t>
    <rPh sb="173" eb="175">
      <t>ミナオ</t>
    </rPh>
    <rPh sb="240" eb="241">
      <t>ネン</t>
    </rPh>
    <rPh sb="242" eb="243">
      <t>ガツ</t>
    </rPh>
    <rPh sb="252" eb="254">
      <t>イコウ</t>
    </rPh>
    <phoneticPr fontId="4"/>
  </si>
  <si>
    <r>
      <rPr>
        <sz val="8"/>
        <color theme="1"/>
        <rFont val="ＭＳ ゴシック"/>
        <family val="3"/>
        <charset val="128"/>
      </rPr>
      <t xml:space="preserve">本事業は平成25年度に全体計画の見直しをし210.5haとし、令和7年度に整備を完了する計画である。令和３度末において144.7haを整備しており、整備率は68.7%である。
　平成18年6月から供用開始しており、処理区域・処理人口が拡大している。
</t>
    </r>
    <r>
      <rPr>
        <sz val="6"/>
        <color theme="1"/>
        <rFont val="ＭＳ ゴシック"/>
        <family val="3"/>
        <charset val="128"/>
      </rPr>
      <t xml:space="preserve">
</t>
    </r>
    <r>
      <rPr>
        <sz val="8"/>
        <color theme="1"/>
        <rFont val="ＭＳ ゴシック"/>
        <family val="3"/>
        <charset val="128"/>
      </rPr>
      <t>①収益的収支率について</t>
    </r>
    <r>
      <rPr>
        <sz val="6"/>
        <color theme="1"/>
        <rFont val="ＭＳ ゴシック"/>
        <family val="3"/>
        <charset val="128"/>
      </rPr>
      <t xml:space="preserve">
  使用料収入は使用者が増えた事により増加したが、総支出も維持管理工事費・不明水対策調査委託料で増加しており、全体としては前年比0.36%減少となっている。
　汚水処理整備済み地区の未接続者対策や新たな整備地区の早期接続の啓発を行い、他会計繰入金に頼らない経営安定化に向けた収益の増加を図る必要がある。
</t>
    </r>
    <r>
      <rPr>
        <sz val="8"/>
        <color theme="1"/>
        <rFont val="ＭＳ ゴシック"/>
        <family val="3"/>
        <charset val="128"/>
      </rPr>
      <t>⑤経費回収率について</t>
    </r>
    <r>
      <rPr>
        <sz val="6"/>
        <color theme="1"/>
        <rFont val="ＭＳ ゴシック"/>
        <family val="3"/>
        <charset val="128"/>
      </rPr>
      <t xml:space="preserve">
　令和３年度は、使用者が増えた事により使用料収入が増加しているが、公営企業会計法適用委託で資産調査、評価を実施しているために汚水処理費も増加しており全体としては0.55％の減少となっている。今後、令和６年４月より公営企業会計へ移行する予定であり、適正な料金収入の実現に向けた取り組みを実施する。
</t>
    </r>
    <r>
      <rPr>
        <sz val="8"/>
        <color theme="1"/>
        <rFont val="ＭＳ ゴシック"/>
        <family val="3"/>
        <charset val="128"/>
      </rPr>
      <t>⑥汚水処理原価について</t>
    </r>
    <r>
      <rPr>
        <sz val="6"/>
        <color theme="1"/>
        <rFont val="ＭＳ ゴシック"/>
        <family val="3"/>
        <charset val="128"/>
      </rPr>
      <t xml:space="preserve">
　下水道事業工事により毎年使用者が増加していくために、汚水処理原価の基礎となる有収水量は増加していく。また処理水量も増加するために定常的な維持管理費も増加するために、原価の大幅な増加を抑制するために、機器の修繕等計画的に実施していき、この水準を維持していく。
</t>
    </r>
    <r>
      <rPr>
        <sz val="8"/>
        <color theme="1"/>
        <rFont val="ＭＳ ゴシック"/>
        <family val="3"/>
        <charset val="128"/>
      </rPr>
      <t>⑧水洗化率について</t>
    </r>
    <r>
      <rPr>
        <sz val="6"/>
        <color theme="1"/>
        <rFont val="ＭＳ ゴシック"/>
        <family val="3"/>
        <charset val="128"/>
      </rPr>
      <t xml:space="preserve">
　水洗化率は下水道の供用開始が進むにつれて右上がりとなっている。今後も新設工事を進めていくため水洗化率も上昇していく。
　平成17年3月の市町村合併により特定環境保全公共下水道事業との2事業をおこなっており、分析上経費を案分している。
　</t>
    </r>
    <rPh sb="127" eb="130">
      <t>シュウエキテキ</t>
    </rPh>
    <rPh sb="130" eb="132">
      <t>シュウシ</t>
    </rPh>
    <rPh sb="132" eb="133">
      <t>リツ</t>
    </rPh>
    <rPh sb="146" eb="149">
      <t>シヨウシャ</t>
    </rPh>
    <rPh sb="186" eb="188">
      <t>ゾウカ</t>
    </rPh>
    <rPh sb="193" eb="195">
      <t>ゼンタイ</t>
    </rPh>
    <rPh sb="199" eb="201">
      <t>ゼンネン</t>
    </rPh>
    <rPh sb="201" eb="202">
      <t>ヒ</t>
    </rPh>
    <rPh sb="207" eb="209">
      <t>ゲンショウ</t>
    </rPh>
    <rPh sb="291" eb="293">
      <t>ケイヒ</t>
    </rPh>
    <rPh sb="293" eb="295">
      <t>カイシュウ</t>
    </rPh>
    <rPh sb="295" eb="296">
      <t>リツ</t>
    </rPh>
    <rPh sb="302" eb="304">
      <t>レイワ</t>
    </rPh>
    <rPh sb="305" eb="307">
      <t>ネンド</t>
    </rPh>
    <rPh sb="320" eb="323">
      <t>シヨウリョウ</t>
    </rPh>
    <rPh sb="323" eb="325">
      <t>シュウニュウ</t>
    </rPh>
    <rPh sb="334" eb="336">
      <t>コウエイ</t>
    </rPh>
    <rPh sb="336" eb="338">
      <t>キギョウ</t>
    </rPh>
    <rPh sb="338" eb="340">
      <t>カイケイ</t>
    </rPh>
    <rPh sb="340" eb="341">
      <t>ホウ</t>
    </rPh>
    <rPh sb="341" eb="343">
      <t>テキヨウ</t>
    </rPh>
    <rPh sb="343" eb="345">
      <t>イタク</t>
    </rPh>
    <rPh sb="346" eb="348">
      <t>シサン</t>
    </rPh>
    <rPh sb="348" eb="350">
      <t>チョウサ</t>
    </rPh>
    <rPh sb="351" eb="353">
      <t>ヒョウカ</t>
    </rPh>
    <rPh sb="354" eb="356">
      <t>ジッシ</t>
    </rPh>
    <rPh sb="363" eb="365">
      <t>オスイ</t>
    </rPh>
    <rPh sb="365" eb="367">
      <t>ショリ</t>
    </rPh>
    <rPh sb="367" eb="368">
      <t>ヒ</t>
    </rPh>
    <rPh sb="369" eb="371">
      <t>ゾウカ</t>
    </rPh>
    <rPh sb="375" eb="377">
      <t>ゼンタイ</t>
    </rPh>
    <rPh sb="387" eb="389">
      <t>ゲンショウ</t>
    </rPh>
    <rPh sb="450" eb="452">
      <t>オスイ</t>
    </rPh>
    <rPh sb="452" eb="454">
      <t>ショリ</t>
    </rPh>
    <rPh sb="454" eb="456">
      <t>ゲンカ</t>
    </rPh>
    <rPh sb="462" eb="465">
      <t>ゲスイドウ</t>
    </rPh>
    <rPh sb="465" eb="467">
      <t>ジギョウ</t>
    </rPh>
    <rPh sb="467" eb="469">
      <t>コウジ</t>
    </rPh>
    <rPh sb="472" eb="474">
      <t>マイトシ</t>
    </rPh>
    <rPh sb="474" eb="477">
      <t>シヨウシャ</t>
    </rPh>
    <rPh sb="478" eb="480">
      <t>ゾウカ</t>
    </rPh>
    <rPh sb="488" eb="490">
      <t>オスイ</t>
    </rPh>
    <rPh sb="490" eb="492">
      <t>ショリ</t>
    </rPh>
    <rPh sb="492" eb="494">
      <t>ゲンカ</t>
    </rPh>
    <rPh sb="495" eb="497">
      <t>キソ</t>
    </rPh>
    <rPh sb="505" eb="507">
      <t>ゾウカ</t>
    </rPh>
    <rPh sb="514" eb="516">
      <t>ショリ</t>
    </rPh>
    <rPh sb="516" eb="518">
      <t>スイリョウ</t>
    </rPh>
    <rPh sb="519" eb="521">
      <t>ゾウカ</t>
    </rPh>
    <rPh sb="526" eb="528">
      <t>テイジョウ</t>
    </rPh>
    <rPh sb="528" eb="529">
      <t>テキ</t>
    </rPh>
    <rPh sb="530" eb="532">
      <t>イジ</t>
    </rPh>
    <rPh sb="532" eb="535">
      <t>カンリヒ</t>
    </rPh>
    <rPh sb="536" eb="538">
      <t>ゾウカ</t>
    </rPh>
    <rPh sb="544" eb="546">
      <t>ゲンカ</t>
    </rPh>
    <rPh sb="547" eb="549">
      <t>オオハバ</t>
    </rPh>
    <rPh sb="550" eb="552">
      <t>ゾウカ</t>
    </rPh>
    <rPh sb="553" eb="555">
      <t>ヨクセイ</t>
    </rPh>
    <rPh sb="561" eb="563">
      <t>キキ</t>
    </rPh>
    <rPh sb="564" eb="566">
      <t>シュウゼン</t>
    </rPh>
    <rPh sb="566" eb="567">
      <t>ナド</t>
    </rPh>
    <rPh sb="567" eb="569">
      <t>ケイカク</t>
    </rPh>
    <rPh sb="569" eb="570">
      <t>テキ</t>
    </rPh>
    <rPh sb="571" eb="573">
      <t>ジッシ</t>
    </rPh>
    <rPh sb="580" eb="582">
      <t>スイジュン</t>
    </rPh>
    <rPh sb="583" eb="585">
      <t>イジ</t>
    </rPh>
    <rPh sb="592" eb="595">
      <t>スイセンカ</t>
    </rPh>
    <rPh sb="595" eb="596">
      <t>リツ</t>
    </rPh>
    <rPh sb="607" eb="610">
      <t>ゲスイドウ</t>
    </rPh>
    <rPh sb="611" eb="613">
      <t>キョウヨウ</t>
    </rPh>
    <rPh sb="613" eb="615">
      <t>カイシ</t>
    </rPh>
    <rPh sb="616" eb="617">
      <t>スス</t>
    </rPh>
    <rPh sb="622" eb="623">
      <t>ミギ</t>
    </rPh>
    <rPh sb="623" eb="624">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</si>
</sst>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8-40D1-9200-19A7D057D8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c:ext xmlns:c16="http://schemas.microsoft.com/office/drawing/2014/chart" uri="{C3380CC4-5D6E-409C-BE32-E72D297353CC}">
              <c16:uniqueId val="{00000001-D9A8-40D1-9200-19A7D057D8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7B-4C11-8D33-6979DC4823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c:ext xmlns:c16="http://schemas.microsoft.com/office/drawing/2014/chart" uri="{C3380CC4-5D6E-409C-BE32-E72D297353CC}">
              <c16:uniqueId val="{00000001-257B-4C11-8D33-6979DC4823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67.37</c:v>
                </c:pt>
                <c:pt idx="1">
                  <c:v>70.69</c:v>
                </c:pt>
                <c:pt idx="2">
                  <c:v>72.66</c:v>
                </c:pt>
                <c:pt idx="3">
                  <c:v>76.849999999999994</c:v>
                </c:pt>
                <c:pt idx="4">
                  <c:v>77.8</c:v>
                </c:pt>
              </c:numCache>
            </c:numRef>
          </c:val>
          <c:extLst>
            <c:ext xmlns:c16="http://schemas.microsoft.com/office/drawing/2014/chart" uri="{C3380CC4-5D6E-409C-BE32-E72D297353CC}">
              <c16:uniqueId val="{00000000-19E1-430B-B583-DE9954A006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c:ext xmlns:c16="http://schemas.microsoft.com/office/drawing/2014/chart" uri="{C3380CC4-5D6E-409C-BE32-E72D297353CC}">
              <c16:uniqueId val="{00000001-19E1-430B-B583-DE9954A006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80.349999999999994</c:v>
                </c:pt>
                <c:pt idx="1">
                  <c:v>108.16</c:v>
                </c:pt>
                <c:pt idx="2">
                  <c:v>86.27</c:v>
                </c:pt>
                <c:pt idx="3">
                  <c:v>90.13</c:v>
                </c:pt>
                <c:pt idx="4">
                  <c:v>89.77</c:v>
                </c:pt>
              </c:numCache>
            </c:numRef>
          </c:val>
          <c:extLst>
            <c:ext xmlns:c16="http://schemas.microsoft.com/office/drawing/2014/chart" uri="{C3380CC4-5D6E-409C-BE32-E72D297353CC}">
              <c16:uniqueId val="{00000000-F1FA-415C-B17B-7599AC1690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FA-415C-B17B-7599AC1690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A-4599-9273-03509F9449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A-4599-9273-03509F9449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F9-4EB0-98A1-E218011185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F9-4EB0-98A1-E218011185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CE-45C6-86FE-B451105A54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E-45C6-86FE-B451105A54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9-46CB-855D-638411496B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9-46CB-855D-638411496B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723</c:v>
                </c:pt>
                <c:pt idx="1">
                  <c:v>327.23</c:v>
                </c:pt>
                <c:pt idx="2">
                  <c:v>701.16</c:v>
                </c:pt>
                <c:pt idx="3">
                  <c:v>741.2</c:v>
                </c:pt>
                <c:pt idx="4" formatCode="#,##0.00;&quot;△&quot;#,##0.00">
                  <c:v>0</c:v>
                </c:pt>
              </c:numCache>
            </c:numRef>
          </c:val>
          <c:extLst>
            <c:ext xmlns:c16="http://schemas.microsoft.com/office/drawing/2014/chart" uri="{C3380CC4-5D6E-409C-BE32-E72D297353CC}">
              <c16:uniqueId val="{00000000-6BAC-4E72-B9AC-863052B0FD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c:ext xmlns:c16="http://schemas.microsoft.com/office/drawing/2014/chart" uri="{C3380CC4-5D6E-409C-BE32-E72D297353CC}">
              <c16:uniqueId val="{00000001-6BAC-4E72-B9AC-863052B0FD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85.52</c:v>
                </c:pt>
                <c:pt idx="1">
                  <c:v>86.94</c:v>
                </c:pt>
                <c:pt idx="2">
                  <c:v>88.3</c:v>
                </c:pt>
                <c:pt idx="3">
                  <c:v>83.92</c:v>
                </c:pt>
                <c:pt idx="4">
                  <c:v>83.37</c:v>
                </c:pt>
              </c:numCache>
            </c:numRef>
          </c:val>
          <c:extLst>
            <c:ext xmlns:c16="http://schemas.microsoft.com/office/drawing/2014/chart" uri="{C3380CC4-5D6E-409C-BE32-E72D297353CC}">
              <c16:uniqueId val="{00000000-90EA-47B2-89CA-F8C730FDB36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c:ext xmlns:c16="http://schemas.microsoft.com/office/drawing/2014/chart" uri="{C3380CC4-5D6E-409C-BE32-E72D297353CC}">
              <c16:uniqueId val="{00000001-90EA-47B2-89CA-F8C730FDB36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217.1</c:v>
                </c:pt>
                <c:pt idx="1">
                  <c:v>199.48</c:v>
                </c:pt>
                <c:pt idx="2">
                  <c:v>200.76</c:v>
                </c:pt>
                <c:pt idx="3">
                  <c:v>208.53</c:v>
                </c:pt>
                <c:pt idx="4">
                  <c:v>207.36</c:v>
                </c:pt>
              </c:numCache>
            </c:numRef>
          </c:val>
          <c:extLst>
            <c:ext xmlns:c16="http://schemas.microsoft.com/office/drawing/2014/chart" uri="{C3380CC4-5D6E-409C-BE32-E72D297353CC}">
              <c16:uniqueId val="{00000000-B822-4B45-970B-0EA54DADF5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c:ext xmlns:c16="http://schemas.microsoft.com/office/drawing/2014/chart" uri="{C3380CC4-5D6E-409C-BE32-E72D297353CC}">
              <c16:uniqueId val="{00000001-B822-4B45-970B-0EA54DADF5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25823</v>
      </c>
      <c r="AM8" s="45"/>
      <c r="AN8" s="45"/>
      <c r="AO8" s="45"/>
      <c r="AP8" s="45"/>
      <c r="AQ8" s="45"/>
      <c r="AR8" s="45"/>
      <c r="AS8" s="45"/>
      <c r="AT8" s="46">
        <f>データ!T6</f>
        <v>51.92</v>
      </c>
      <c r="AU8" s="46"/>
      <c r="AV8" s="46"/>
      <c r="AW8" s="46"/>
      <c r="AX8" s="46"/>
      <c r="AY8" s="46"/>
      <c r="AZ8" s="46"/>
      <c r="BA8" s="46"/>
      <c r="BB8" s="46">
        <f>データ!U6</f>
        <v>497.36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16.04</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4126</v>
      </c>
      <c r="AM10" s="45"/>
      <c r="AN10" s="45"/>
      <c r="AO10" s="45"/>
      <c r="AP10" s="45"/>
      <c r="AQ10" s="45"/>
      <c r="AR10" s="45"/>
      <c r="AS10" s="45"/>
      <c r="AT10" s="46">
        <f>データ!W6</f>
        <v>1.45</v>
      </c>
      <c r="AU10" s="46"/>
      <c r="AV10" s="46"/>
      <c r="AW10" s="46"/>
      <c r="AX10" s="46"/>
      <c r="AY10" s="46"/>
      <c r="AZ10" s="46"/>
      <c r="BA10" s="46"/>
      <c r="BB10" s="46">
        <f>データ!X6</f>
        <v>2845.52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c/fwWHnkcc5Cn7AZsz33bmxk4ZoCk2WVeDWag+gmLer4S9Vpy6HvI8RuPYErnLwaXZNtpKK7TPr8HycVzBmkvQ==" saltValue="81UYiyOXdLQt+HUCffHB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413461</v>
      </c>
      <c r="D6" s="19">
        <f t="shared" si="3"/>
        <v>47</v>
      </c>
      <c r="E6" s="19">
        <f t="shared" si="3"/>
        <v>17</v>
      </c>
      <c r="F6" s="19">
        <f t="shared" si="3"/>
        <v>4</v>
      </c>
      <c r="G6" s="19">
        <f t="shared" si="3"/>
        <v>0</v>
      </c>
      <c r="H6" s="19" t="str">
        <f t="shared" si="3"/>
        <v>佐賀県　みやき町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16.04</v>
      </c>
      <c r="Q6" s="20">
        <f t="shared" si="3"/>
        <v>100</v>
      </c>
      <c r="R6" s="20">
        <f t="shared" si="3"/>
        <v>3850</v>
      </c>
      <c r="S6" s="20">
        <f t="shared" si="3"/>
        <v>25823</v>
      </c>
      <c r="T6" s="20">
        <f t="shared" si="3"/>
        <v>51.92</v>
      </c>
      <c r="U6" s="20">
        <f t="shared" si="3"/>
        <v>497.36</v>
      </c>
      <c r="V6" s="20">
        <f t="shared" si="3"/>
        <v>4126</v>
      </c>
      <c r="W6" s="20">
        <f t="shared" si="3"/>
        <v>1.45</v>
      </c>
      <c r="X6" s="20">
        <f t="shared" si="3"/>
        <v>2845.52</v>
      </c>
      <c r="Y6" s="21">
        <f>IF(Y7="",NA(),Y7)</f>
        <v>80.349999999999994</v>
      </c>
      <c r="Z6" s="21">
        <f t="shared" ref="Z6:AH6" si="4">IF(Z7="",NA(),Z7)</f>
        <v>108.16</v>
      </c>
      <c r="AA6" s="21">
        <f t="shared" si="4"/>
        <v>86.27</v>
      </c>
      <c r="AB6" s="21">
        <f t="shared" si="4"/>
        <v>90.13</v>
      </c>
      <c r="AC6" s="21">
        <f t="shared" si="4"/>
        <v>89.77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723</v>
      </c>
      <c r="BG6" s="21">
        <f t="shared" ref="BG6:BO6" si="7">IF(BG7="",NA(),BG7)</f>
        <v>327.23</v>
      </c>
      <c r="BH6" s="21">
        <f t="shared" si="7"/>
        <v>701.16</v>
      </c>
      <c r="BI6" s="21">
        <f t="shared" si="7"/>
        <v>741.2</v>
      </c>
      <c r="BJ6" s="20">
        <f t="shared" si="7"/>
        <v>0</v>
      </c>
      <c r="BK6" s="21">
        <f t="shared" si="7"/>
        <v>1223.96</v>
      </c>
      <c r="BL6" s="21">
        <f t="shared" si="7"/>
        <v>1269.1500000000001</v>
      </c>
      <c r="BM6" s="21">
        <f t="shared" si="7"/>
        <v>1087.96</v>
      </c>
      <c r="BN6" s="21">
        <f t="shared" si="7"/>
        <v>1209.45</v>
      </c>
      <c r="BO6" s="21">
        <f t="shared" si="7"/>
        <v>1163.75</v>
      </c>
      <c r="BP6" s="20" t="str">
        <f>IF(BP7="","",IF(BP7="-","【-】","【"&amp;SUBSTITUTE(TEXT(BP7,"#,##0.00"),"-","△")&amp;"】"))</f>
        <v>【1,201.79】</v>
      </c>
      <c r="BQ6" s="21">
        <f>IF(BQ7="",NA(),BQ7)</f>
        <v>85.52</v>
      </c>
      <c r="BR6" s="21">
        <f t="shared" ref="BR6:BZ6" si="8">IF(BR7="",NA(),BR7)</f>
        <v>86.94</v>
      </c>
      <c r="BS6" s="21">
        <f t="shared" si="8"/>
        <v>88.3</v>
      </c>
      <c r="BT6" s="21">
        <f t="shared" si="8"/>
        <v>83.92</v>
      </c>
      <c r="BU6" s="21">
        <f t="shared" si="8"/>
        <v>83.37</v>
      </c>
      <c r="BV6" s="21">
        <f t="shared" si="8"/>
        <v>61.54</v>
      </c>
      <c r="BW6" s="21">
        <f t="shared" si="8"/>
        <v>63.97</v>
      </c>
      <c r="BX6" s="21">
        <f t="shared" si="8"/>
        <v>59.67</v>
      </c>
      <c r="BY6" s="21">
        <f t="shared" si="8"/>
        <v>55.93</v>
      </c>
      <c r="BZ6" s="21">
        <f t="shared" si="8"/>
        <v>72.599999999999994</v>
      </c>
      <c r="CA6" s="20" t="str">
        <f>IF(CA7="","",IF(CA7="-","【-】","【"&amp;SUBSTITUTE(TEXT(CA7,"#,##0.00"),"-","△")&amp;"】"))</f>
        <v>【75.31】</v>
      </c>
      <c r="CB6" s="21">
        <f>IF(CB7="",NA(),CB7)</f>
        <v>217.1</v>
      </c>
      <c r="CC6" s="21">
        <f t="shared" ref="CC6:CK6" si="9">IF(CC7="",NA(),CC7)</f>
        <v>199.48</v>
      </c>
      <c r="CD6" s="21">
        <f t="shared" si="9"/>
        <v>200.76</v>
      </c>
      <c r="CE6" s="21">
        <f t="shared" si="9"/>
        <v>208.53</v>
      </c>
      <c r="CF6" s="21">
        <f t="shared" si="9"/>
        <v>207.36</v>
      </c>
      <c r="CG6" s="21">
        <f t="shared" si="9"/>
        <v>267.86</v>
      </c>
      <c r="CH6" s="21">
        <f t="shared" si="9"/>
        <v>256.82</v>
      </c>
      <c r="CI6" s="21">
        <f t="shared" si="9"/>
        <v>270.60000000000002</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36.71</v>
      </c>
      <c r="CV6" s="21">
        <f t="shared" si="10"/>
        <v>42.28</v>
      </c>
      <c r="CW6" s="20" t="str">
        <f>IF(CW7="","",IF(CW7="-","【-】","【"&amp;SUBSTITUTE(TEXT(CW7,"#,##0.00"),"-","△")&amp;"】"))</f>
        <v>【42.57】</v>
      </c>
      <c r="CX6" s="21">
        <f>IF(CX7="",NA(),CX7)</f>
        <v>67.37</v>
      </c>
      <c r="CY6" s="21">
        <f t="shared" ref="CY6:DG6" si="11">IF(CY7="",NA(),CY7)</f>
        <v>70.69</v>
      </c>
      <c r="CZ6" s="21">
        <f t="shared" si="11"/>
        <v>72.66</v>
      </c>
      <c r="DA6" s="21">
        <f t="shared" si="11"/>
        <v>76.849999999999994</v>
      </c>
      <c r="DB6" s="21">
        <f t="shared" si="11"/>
        <v>77.8</v>
      </c>
      <c r="DC6" s="21">
        <f t="shared" si="11"/>
        <v>67.22</v>
      </c>
      <c r="DD6" s="21">
        <f t="shared" si="11"/>
        <v>67.459999999999994</v>
      </c>
      <c r="DE6" s="21">
        <f t="shared" si="11"/>
        <v>67.37</v>
      </c>
      <c r="DF6" s="21">
        <f t="shared" si="11"/>
        <v>70.05</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1">
        <f t="shared" si="14"/>
        <v>0.1</v>
      </c>
      <c r="EO6" s="20" t="str">
        <f>IF(EO7="","",IF(EO7="-","【-】","【"&amp;SUBSTITUTE(TEXT(EO7,"#,##0.00"),"-","△")&amp;"】"))</f>
        <v>【0.15】</v>
      </c>
    </row>
    <row r="7" spans="1:145" s="22" customFormat="1" x14ac:dyDescent="0.15">
      <c r="A7" s="14"/>
      <c r="B7" s="23">
        <v>2021</v>
      </c>
      <c r="C7" s="23">
        <v>413461</v>
      </c>
      <c r="D7" s="23">
        <v>47</v>
      </c>
      <c r="E7" s="23">
        <v>17</v>
      </c>
      <c r="F7" s="23">
        <v>4</v>
      </c>
      <c r="G7" s="23">
        <v>0</v>
      </c>
      <c r="H7" s="23" t="s">
        <v>96</v>
      </c>
      <c r="I7" s="23" t="s">
        <v>97</v>
      </c>
      <c r="J7" s="23" t="s">
        <v>98</v>
      </c>
      <c r="K7" s="23" t="s">
        <v>99</v>
      </c>
      <c r="L7" s="23" t="s">
        <v>100</v>
      </c>
      <c r="M7" s="23" t="s">
        <v>101</v>
      </c>
      <c r="N7" s="24" t="s">
        <v>102</v>
      </c>
      <c r="O7" s="24" t="s">
        <v>103</v>
      </c>
      <c r="P7" s="24">
        <v>16.04</v>
      </c>
      <c r="Q7" s="24">
        <v>100</v>
      </c>
      <c r="R7" s="24">
        <v>3850</v>
      </c>
      <c r="S7" s="24">
        <v>25823</v>
      </c>
      <c r="T7" s="24">
        <v>51.92</v>
      </c>
      <c r="U7" s="24">
        <v>497.36</v>
      </c>
      <c r="V7" s="24">
        <v>4126</v>
      </c>
      <c r="W7" s="24">
        <v>1.45</v>
      </c>
      <c r="X7" s="24">
        <v>2845.52</v>
      </c>
      <c r="Y7" s="24">
        <v>80.349999999999994</v>
      </c>
      <c r="Z7" s="24">
        <v>108.16</v>
      </c>
      <c r="AA7" s="24">
        <v>86.27</v>
      </c>
      <c r="AB7" s="24">
        <v>90.13</v>
      </c>
      <c r="AC7" s="24">
        <v>89.77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723</v>
      </c>
      <c r="BG7" s="24">
        <v>327.23</v>
      </c>
      <c r="BH7" s="24">
        <v>701.16</v>
      </c>
      <c r="BI7" s="24">
        <v>741.2</v>
      </c>
      <c r="BJ7" s="24">
        <v>0</v>
      </c>
      <c r="BK7" s="24">
        <v>1223.96</v>
      </c>
      <c r="BL7" s="24">
        <v>1269.1500000000001</v>
      </c>
      <c r="BM7" s="24">
        <v>1087.96</v>
      </c>
      <c r="BN7" s="24">
        <v>1209.45</v>
      </c>
      <c r="BO7" s="24">
        <v>1163.75</v>
      </c>
      <c r="BP7" s="24">
        <v>1201.79</v>
      </c>
      <c r="BQ7" s="24">
        <v>85.52</v>
      </c>
      <c r="BR7" s="24">
        <v>86.94</v>
      </c>
      <c r="BS7" s="24">
        <v>88.3</v>
      </c>
      <c r="BT7" s="24">
        <v>83.92</v>
      </c>
      <c r="BU7" s="24">
        <v>83.37</v>
      </c>
      <c r="BV7" s="24">
        <v>61.54</v>
      </c>
      <c r="BW7" s="24">
        <v>63.97</v>
      </c>
      <c r="BX7" s="24">
        <v>59.67</v>
      </c>
      <c r="BY7" s="24">
        <v>55.93</v>
      </c>
      <c r="BZ7" s="24">
        <v>72.599999999999994</v>
      </c>
      <c r="CA7" s="24">
        <v>75.31</v>
      </c>
      <c r="CB7" s="24">
        <v>217.1</v>
      </c>
      <c r="CC7" s="24">
        <v>199.48</v>
      </c>
      <c r="CD7" s="24">
        <v>200.76</v>
      </c>
      <c r="CE7" s="24">
        <v>208.53</v>
      </c>
      <c r="CF7" s="24">
        <v>207.36</v>
      </c>
      <c r="CG7" s="24">
        <v>267.86</v>
      </c>
      <c r="CH7" s="24">
        <v>256.82</v>
      </c>
      <c r="CI7" s="24">
        <v>270.60000000000002</v>
      </c>
      <c r="CJ7" s="24">
        <v>289.60000000000002</v>
      </c>
      <c r="CK7" s="24">
        <v>228.64</v>
      </c>
      <c r="CL7" s="24">
        <v>216.39</v>
      </c>
      <c r="CM7" s="24" t="s">
        <v>102</v>
      </c>
      <c r="CN7" s="24" t="s">
        <v>102</v>
      </c>
      <c r="CO7" s="24" t="s">
        <v>102</v>
      </c>
      <c r="CP7" s="24" t="s">
        <v>102</v>
      </c>
      <c r="CQ7" s="24" t="s">
        <v>102</v>
      </c>
      <c r="CR7" s="24">
        <v>37.08</v>
      </c>
      <c r="CS7" s="24">
        <v>37.46</v>
      </c>
      <c r="CT7" s="24">
        <v>37.65</v>
      </c>
      <c r="CU7" s="24">
        <v>36.71</v>
      </c>
      <c r="CV7" s="24">
        <v>42.28</v>
      </c>
      <c r="CW7" s="24">
        <v>42.57</v>
      </c>
      <c r="CX7" s="24">
        <v>67.37</v>
      </c>
      <c r="CY7" s="24">
        <v>70.69</v>
      </c>
      <c r="CZ7" s="24">
        <v>72.66</v>
      </c>
      <c r="DA7" s="24">
        <v>76.849999999999994</v>
      </c>
      <c r="DB7" s="24">
        <v>77.8</v>
      </c>
      <c r="DC7" s="24">
        <v>67.22</v>
      </c>
      <c r="DD7" s="24">
        <v>67.459999999999994</v>
      </c>
      <c r="DE7" s="24">
        <v>67.37</v>
      </c>
      <c r="DF7" s="24">
        <v>70.05</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2022-12-01T01:52:54Z</dcterms:created>
  <dcterms:modified xsi:type="dcterms:W3CDTF">2023-02-13T04:44:43Z</dcterms:modified>
  <cp:category/>
</cp:coreProperties>
</file>