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２市町支援課⇒財政課⇒下水道課\照会回答\R6\20250125　【照会：財政課⇒下水道課】Fw【14みやき町】【依頼（2月13日〆）】令和５年度決算「経営比較分析表」の分析等について\14_みやき町\提出\"/>
    </mc:Choice>
  </mc:AlternateContent>
  <workbookProtection workbookAlgorithmName="SHA-512" workbookHashValue="ZioPrcflA0ezhvVEqAUe4hvZ2KUI3hzJOJDDrDz9p9z0xWx5mb6nOknJV3RyxM69UlkLI8Zdtcg/ZkXteTBmog==" workbookSaltValue="0gs4cyWrPzuYYmVaeWJzO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<sst xmlns="http://schemas.openxmlformats.org/spreadsheetml/2006/main" count="236" uniqueCount="120">
  <si>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</si>
  <si>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</si>
  <si>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</si>
  <si>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</si>
  <si>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</si>
  <si>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</si>
  <si>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</si>
  <si>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</si>
  <si>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</si>
  <si>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</si>
  <si>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</si>
  <si>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</si>
  <si>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</si>
  <si>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</si>
  <si>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</si>
  <si>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</si>
  <si>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</si>
  <si>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</si>
  <si>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</si>
  <si>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</si>
  <si>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</si>
  <si>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</si>
  <si>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</si>
  <si>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</si>
  <si>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</si>
  <si>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</si>
  <si>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</si>
  <si>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</si>
  <si>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</si>
  <si>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</si>
  <si>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</si>
  <si>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</si>
  <si>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</si>
  <si>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</si>
  <si>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</si>
  <si>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</si>
  <si>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</si>
  <si>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</si>
  <si>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</si>
  <si>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</si>
  <si>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</si>
  <si>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</si>
  <si>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</si>
  <si>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</si>
  <si>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</si>
  <si>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</si>
  <si>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</si>
  <si>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</si>
  <si>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</si>
  <si>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</si>
  <si>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</si>
  <si>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</si>
  <si>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</si>
  <si>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</si>
  <si>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</si>
  <si>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</si>
  <si>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</si>
  <si>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</si>
  <si>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</si>
  <si>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</si>
  <si>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</si>
  <si>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</si>
  <si>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</si>
  <si>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</si>
  <si>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</si>
  <si>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</si>
  <si>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</si>
  <si>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</si>
  <si>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</si>
  <si>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</si>
  <si>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</si>
  <si>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</si>
  <si>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</si>
  <si>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</si>
  <si>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</si>
  <si>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</si>
  <si>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</si>
  <si>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</si>
  <si>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</si>
  <si>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</si>
  <si>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</si>
  <si>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</si>
  <si>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</si>
  <si>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</si>
  <si>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</si>
  <si>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</si>
  <si>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</si>
  <si>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</si>
  <si>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</si>
  <si>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</si>
  <si>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</si>
  <si>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</si>
  <si>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</si>
  <si>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</si>
  <si>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</si>
  <si>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</si>
  <si>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</si>
  <si>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</si>
  <si>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</si>
  <si>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</si>
  <si>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</si>
  <si>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</si>
  <si>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</si>
  <si>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</si>
  <si>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</si>
  <si>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</si>
  <si>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</si>
  <si>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</si>
  <si>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</si>
  <si>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</si>
  <si>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</si>
  <si>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</si>
  <si>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</si>
  <si>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</si>
  <si>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</si>
  <si>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</si>
  <si>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</si>
  <si>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rPr>
        <sz val="10"/>
        <color theme="1"/>
        <rFont val="ＭＳ ゴシック"/>
        <family val="3"/>
        <charset val="128"/>
      </rPr>
      <t>　本事業は、平成14年度で２処理区の整備が完了し、平成27年度までは維持管理運営のみとなっていたが、平成28年度より機能強化事業を行い、施設や管路の設備、機器の更新を実施している。平成28年度から令和元年度までは、上地高柳地区の機能強化事業を実施し維持管理費の抑制を図った。令和２年度より簑原地区の機能強化事業を実施している。　設備・機器の老朽化による修理や更新が維持管理費を増大させているが、この事業で機器・設備の機能強化を行い抑制を図る。令和５年度は</t>
    </r>
    <r>
      <rPr>
        <sz val="10"/>
        <rFont val="ＭＳ ゴシック"/>
        <family val="3"/>
        <charset val="128"/>
      </rPr>
      <t>中継ポンプ施設の更新</t>
    </r>
    <r>
      <rPr>
        <sz val="10"/>
        <color theme="1"/>
        <rFont val="ＭＳ ゴシック"/>
        <family val="3"/>
        <charset val="128"/>
      </rPr>
      <t>を行った。</t>
    </r>
    <r>
      <rPr>
        <sz val="9"/>
        <color theme="1"/>
        <rFont val="ＭＳ ゴシック"/>
        <family val="3"/>
        <charset val="128"/>
      </rPr>
      <t xml:space="preserve">
</t>
    </r>
    <r>
      <rPr>
        <sz val="10"/>
        <color theme="1"/>
        <rFont val="ＭＳ ゴシック"/>
        <family val="3"/>
        <charset val="128"/>
      </rPr>
      <t>①収益的収支率について</t>
    </r>
    <r>
      <rPr>
        <sz val="6"/>
        <color theme="1"/>
        <rFont val="ＭＳ ゴシック"/>
        <family val="3"/>
        <charset val="128"/>
      </rPr>
      <t xml:space="preserve">
</t>
    </r>
    <r>
      <rPr>
        <sz val="8"/>
        <color theme="1"/>
        <rFont val="ＭＳ ゴシック"/>
        <family val="3"/>
        <charset val="128"/>
      </rPr>
      <t xml:space="preserve">  加入者の減に伴い、総収益は使用料の減により減少となったが、総支出では令和６年４月から公営企業会計への移行に伴う打切決算による減のため、収益的収支率は増加となった。今後は公営企業として収支比率の動向について注視し、経営安定化に向けて加入促進などの対策を講じる必要がある。</t>
    </r>
    <r>
      <rPr>
        <sz val="6"/>
        <color theme="1"/>
        <rFont val="ＭＳ ゴシック"/>
        <family val="3"/>
        <charset val="128"/>
      </rPr>
      <t xml:space="preserve">
</t>
    </r>
    <r>
      <rPr>
        <sz val="10"/>
        <color theme="1"/>
        <rFont val="ＭＳ ゴシック"/>
        <family val="3"/>
        <charset val="128"/>
      </rPr>
      <t>⑤経費回収率について</t>
    </r>
    <r>
      <rPr>
        <sz val="6"/>
        <color theme="1"/>
        <rFont val="ＭＳ ゴシック"/>
        <family val="3"/>
        <charset val="128"/>
      </rPr>
      <t xml:space="preserve">
</t>
    </r>
    <r>
      <rPr>
        <sz val="8"/>
        <color theme="1"/>
        <rFont val="ＭＳ ゴシック"/>
        <family val="3"/>
        <charset val="128"/>
      </rPr>
      <t>　令和５年度は、前述の公営企業会計への移行に伴う打切決算により、汚水処理費が減少しており、経費回収率が増加しているものの、100％を大きく下回っている。今後は経営状況や適正な使用料を加入者に示す事ができ、経費回収率改善に向けて対策に取り組んでいく。</t>
    </r>
    <r>
      <rPr>
        <sz val="6"/>
        <color theme="1"/>
        <rFont val="ＭＳ ゴシック"/>
        <family val="3"/>
        <charset val="128"/>
      </rPr>
      <t xml:space="preserve">
</t>
    </r>
    <r>
      <rPr>
        <sz val="10"/>
        <color theme="1"/>
        <rFont val="ＭＳ ゴシック"/>
        <family val="3"/>
        <charset val="128"/>
      </rPr>
      <t>⑥汚水処理原価について</t>
    </r>
    <r>
      <rPr>
        <sz val="6"/>
        <color theme="1"/>
        <rFont val="ＭＳ ゴシック"/>
        <family val="3"/>
        <charset val="128"/>
      </rPr>
      <t xml:space="preserve">
</t>
    </r>
    <r>
      <rPr>
        <sz val="8"/>
        <color theme="1"/>
        <rFont val="ＭＳ ゴシック"/>
        <family val="3"/>
        <charset val="128"/>
      </rPr>
      <t>　前述の公営企業会計への移行に伴う打切決算により汚水処理費が減少しているが、年間有収水量は増加しているため、汚水処理原価は減少している。今後についても、類似団体の平均を下回る水準で推移していく。</t>
    </r>
    <r>
      <rPr>
        <sz val="6"/>
        <color theme="1"/>
        <rFont val="ＭＳ ゴシック"/>
        <family val="3"/>
        <charset val="128"/>
      </rPr>
      <t xml:space="preserve">
</t>
    </r>
    <r>
      <rPr>
        <sz val="10"/>
        <color theme="1"/>
        <rFont val="ＭＳ ゴシック"/>
        <family val="3"/>
        <charset val="128"/>
      </rPr>
      <t>⑦施設使用率について</t>
    </r>
    <r>
      <rPr>
        <sz val="6"/>
        <color theme="1"/>
        <rFont val="ＭＳ ゴシック"/>
        <family val="3"/>
        <charset val="128"/>
      </rPr>
      <t xml:space="preserve">
</t>
    </r>
    <r>
      <rPr>
        <sz val="8"/>
        <color theme="1"/>
        <rFont val="ＭＳ ゴシック"/>
        <family val="3"/>
        <charset val="128"/>
      </rPr>
      <t>　令和５年度は処理水量が増加したため施設利用率が増加している。今後は大きな改善要因はないため、横ばいもしくはゆるやかな下降線で推移する見込である。</t>
    </r>
    <r>
      <rPr>
        <sz val="6"/>
        <color theme="1"/>
        <rFont val="ＭＳ ゴシック"/>
        <family val="3"/>
        <charset val="128"/>
      </rPr>
      <t xml:space="preserve">
</t>
    </r>
    <r>
      <rPr>
        <sz val="10"/>
        <color theme="1"/>
        <rFont val="ＭＳ ゴシック"/>
        <family val="3"/>
        <charset val="128"/>
      </rPr>
      <t>⑧水洗化率について</t>
    </r>
    <r>
      <rPr>
        <sz val="6"/>
        <color theme="1"/>
        <rFont val="ＭＳ ゴシック"/>
        <family val="3"/>
        <charset val="128"/>
      </rPr>
      <t xml:space="preserve">
</t>
    </r>
    <r>
      <rPr>
        <sz val="8"/>
        <color theme="1"/>
        <rFont val="ＭＳ ゴシック"/>
        <family val="3"/>
        <charset val="128"/>
      </rPr>
      <t>　処理区域内の人口の減により、増加となった。類似団体平均値を超える値となっている。</t>
    </r>
    <rPh sb="25" eb="27">
      <t>ヘイセイ</t>
    </rPh>
    <rPh sb="29" eb="31">
      <t>ネンド</t>
    </rPh>
    <rPh sb="50" eb="52">
      <t>ヘイセイ</t>
    </rPh>
    <rPh sb="54" eb="56">
      <t>ネンド</t>
    </rPh>
    <rPh sb="58" eb="60">
      <t>キノウ</t>
    </rPh>
    <rPh sb="60" eb="62">
      <t>キョウカ</t>
    </rPh>
    <rPh sb="62" eb="64">
      <t>ジギョウ</t>
    </rPh>
    <rPh sb="65" eb="66">
      <t>オコナ</t>
    </rPh>
    <rPh sb="68" eb="70">
      <t>シセツ</t>
    </rPh>
    <rPh sb="71" eb="73">
      <t>カンロ</t>
    </rPh>
    <rPh sb="74" eb="76">
      <t>セツビ</t>
    </rPh>
    <rPh sb="77" eb="79">
      <t>キキ</t>
    </rPh>
    <rPh sb="80" eb="82">
      <t>コウシン</t>
    </rPh>
    <rPh sb="83" eb="85">
      <t>ジッシ</t>
    </rPh>
    <rPh sb="95" eb="96">
      <t>ド</t>
    </rPh>
    <rPh sb="98" eb="100">
      <t>レイワ</t>
    </rPh>
    <rPh sb="100" eb="102">
      <t>ガンネン</t>
    </rPh>
    <rPh sb="102" eb="103">
      <t>ド</t>
    </rPh>
    <rPh sb="121" eb="123">
      <t>ジッシ</t>
    </rPh>
    <rPh sb="124" eb="126">
      <t>イジ</t>
    </rPh>
    <rPh sb="126" eb="128">
      <t>カンリ</t>
    </rPh>
    <rPh sb="128" eb="129">
      <t>ヒ</t>
    </rPh>
    <rPh sb="130" eb="132">
      <t>ヨクセイ</t>
    </rPh>
    <rPh sb="133" eb="134">
      <t>ハカ</t>
    </rPh>
    <rPh sb="137" eb="139">
      <t>レイワ</t>
    </rPh>
    <rPh sb="140" eb="142">
      <t>ネンド</t>
    </rPh>
    <rPh sb="258" eb="261">
      <t>カニュウシャ</t>
    </rPh>
    <rPh sb="262" eb="263">
      <t>ゲン</t>
    </rPh>
    <rPh sb="264" eb="265">
      <t>トモナ</t>
    </rPh>
    <rPh sb="275" eb="276">
      <t>ゲン</t>
    </rPh>
    <rPh sb="279" eb="281">
      <t>ゲンショウ</t>
    </rPh>
    <rPh sb="292" eb="294">
      <t>レイワ</t>
    </rPh>
    <rPh sb="295" eb="296">
      <t>ネン</t>
    </rPh>
    <rPh sb="297" eb="298">
      <t>ガツ</t>
    </rPh>
    <rPh sb="300" eb="302">
      <t>コウエイ</t>
    </rPh>
    <rPh sb="302" eb="304">
      <t>キギョウ</t>
    </rPh>
    <rPh sb="304" eb="306">
      <t>カイケイ</t>
    </rPh>
    <rPh sb="308" eb="310">
      <t>イコウ</t>
    </rPh>
    <rPh sb="311" eb="312">
      <t>トモナ</t>
    </rPh>
    <rPh sb="313" eb="314">
      <t>ウ</t>
    </rPh>
    <rPh sb="314" eb="315">
      <t>キ</t>
    </rPh>
    <rPh sb="315" eb="317">
      <t>ケッサン</t>
    </rPh>
    <rPh sb="320" eb="321">
      <t>ゲン</t>
    </rPh>
    <rPh sb="325" eb="328">
      <t>シュウエキテキ</t>
    </rPh>
    <rPh sb="328" eb="330">
      <t>シュウシ</t>
    </rPh>
    <rPh sb="330" eb="331">
      <t>リツ</t>
    </rPh>
    <rPh sb="332" eb="334">
      <t>ゾウカ</t>
    </rPh>
    <rPh sb="339" eb="341">
      <t>コンゴ</t>
    </rPh>
    <rPh sb="342" eb="344">
      <t>コウエイ</t>
    </rPh>
    <rPh sb="344" eb="346">
      <t>キギョウ</t>
    </rPh>
    <rPh sb="349" eb="351">
      <t>シュウシ</t>
    </rPh>
    <rPh sb="352" eb="353">
      <t>リツ</t>
    </rPh>
    <rPh sb="354" eb="356">
      <t>ドウコウ</t>
    </rPh>
    <rPh sb="360" eb="362">
      <t>チュウシ</t>
    </rPh>
    <rPh sb="368" eb="369">
      <t>カ</t>
    </rPh>
    <rPh sb="370" eb="371">
      <t>ム</t>
    </rPh>
    <rPh sb="373" eb="375">
      <t>カニュウ</t>
    </rPh>
    <rPh sb="375" eb="377">
      <t>ソクシン</t>
    </rPh>
    <rPh sb="380" eb="382">
      <t>タイサク</t>
    </rPh>
    <rPh sb="383" eb="384">
      <t>コウ</t>
    </rPh>
    <rPh sb="386" eb="388">
      <t>ヒツヨウ</t>
    </rPh>
    <rPh sb="412" eb="414">
      <t>ゼンジュツ</t>
    </rPh>
    <rPh sb="415" eb="417">
      <t>コウエイ</t>
    </rPh>
    <rPh sb="417" eb="419">
      <t>キギョウ</t>
    </rPh>
    <rPh sb="419" eb="421">
      <t>カイケイ</t>
    </rPh>
    <rPh sb="423" eb="425">
      <t>イコウ</t>
    </rPh>
    <rPh sb="426" eb="427">
      <t>トモナ</t>
    </rPh>
    <rPh sb="428" eb="429">
      <t>ウ</t>
    </rPh>
    <rPh sb="429" eb="430">
      <t>キ</t>
    </rPh>
    <rPh sb="430" eb="432">
      <t>ケッサン</t>
    </rPh>
    <rPh sb="442" eb="444">
      <t>ゲンショウ</t>
    </rPh>
    <rPh sb="449" eb="451">
      <t>ケイヒ</t>
    </rPh>
    <rPh sb="451" eb="453">
      <t>カイシュウ</t>
    </rPh>
    <rPh sb="453" eb="454">
      <t>リツ</t>
    </rPh>
    <rPh sb="455" eb="457">
      <t>ゾウカ</t>
    </rPh>
    <rPh sb="470" eb="471">
      <t>オオ</t>
    </rPh>
    <rPh sb="473" eb="475">
      <t>シタマワ</t>
    </rPh>
    <rPh sb="480" eb="482">
      <t>コンゴ</t>
    </rPh>
    <rPh sb="495" eb="498">
      <t>カニュウシャ</t>
    </rPh>
    <rPh sb="506" eb="508">
      <t>ケイヒ</t>
    </rPh>
    <rPh sb="508" eb="510">
      <t>カイシュウ</t>
    </rPh>
    <rPh sb="510" eb="511">
      <t>リツ</t>
    </rPh>
    <rPh sb="511" eb="513">
      <t>カイゼン</t>
    </rPh>
    <rPh sb="514" eb="515">
      <t>ム</t>
    </rPh>
    <rPh sb="517" eb="519">
      <t>タイサク</t>
    </rPh>
    <rPh sb="542" eb="544">
      <t>ゼンジュツ</t>
    </rPh>
    <rPh sb="545" eb="551">
      <t>コウエイキギョウカイケイ</t>
    </rPh>
    <rPh sb="553" eb="555">
      <t>イコウ</t>
    </rPh>
    <rPh sb="556" eb="557">
      <t>トモナ</t>
    </rPh>
    <rPh sb="558" eb="559">
      <t>ウ</t>
    </rPh>
    <rPh sb="559" eb="560">
      <t>キ</t>
    </rPh>
    <rPh sb="560" eb="562">
      <t>ケッサン</t>
    </rPh>
    <rPh sb="565" eb="567">
      <t>オスイ</t>
    </rPh>
    <rPh sb="567" eb="569">
      <t>ショリ</t>
    </rPh>
    <rPh sb="569" eb="570">
      <t>ヒ</t>
    </rPh>
    <rPh sb="571" eb="573">
      <t>ゲンショウ</t>
    </rPh>
    <rPh sb="579" eb="581">
      <t>ネンカン</t>
    </rPh>
    <rPh sb="581" eb="585">
      <t>ユウシュウスイリョウ</t>
    </rPh>
    <rPh sb="586" eb="588">
      <t>ゾウカ</t>
    </rPh>
    <rPh sb="595" eb="597">
      <t>オスイ</t>
    </rPh>
    <rPh sb="597" eb="599">
      <t>ショリ</t>
    </rPh>
    <rPh sb="599" eb="601">
      <t>ゲンカ</t>
    </rPh>
    <rPh sb="602" eb="604">
      <t>ゲンショウ</t>
    </rPh>
    <rPh sb="617" eb="619">
      <t>ルイジ</t>
    </rPh>
    <rPh sb="619" eb="621">
      <t>ダンタイ</t>
    </rPh>
    <rPh sb="622" eb="624">
      <t>ヘイキン</t>
    </rPh>
    <rPh sb="625" eb="627">
      <t>シタマワ</t>
    </rPh>
    <rPh sb="628" eb="630">
      <t>スイジュン</t>
    </rPh>
    <rPh sb="631" eb="633">
      <t>スイイ</t>
    </rPh>
    <rPh sb="651" eb="653">
      <t>レイワ</t>
    </rPh>
    <rPh sb="654" eb="656">
      <t>ネンド</t>
    </rPh>
    <rPh sb="657" eb="659">
      <t>ショリ</t>
    </rPh>
    <rPh sb="659" eb="661">
      <t>スイリョウ</t>
    </rPh>
    <rPh sb="662" eb="664">
      <t>ゾウカ</t>
    </rPh>
    <rPh sb="668" eb="670">
      <t>シセツ</t>
    </rPh>
    <rPh sb="670" eb="672">
      <t>リヨウ</t>
    </rPh>
    <rPh sb="672" eb="673">
      <t>リツ</t>
    </rPh>
    <rPh sb="674" eb="676">
      <t>ゾウカ</t>
    </rPh>
    <rPh sb="681" eb="683">
      <t>コンゴ</t>
    </rPh>
    <rPh sb="684" eb="685">
      <t>オオ</t>
    </rPh>
    <rPh sb="687" eb="689">
      <t>カイゼン</t>
    </rPh>
    <rPh sb="689" eb="691">
      <t>ヨウイン</t>
    </rPh>
    <rPh sb="697" eb="698">
      <t>ヨコ</t>
    </rPh>
    <rPh sb="709" eb="712">
      <t>カコウセン</t>
    </rPh>
    <rPh sb="713" eb="715">
      <t>スイイ</t>
    </rPh>
    <rPh sb="717" eb="719">
      <t>ミコ</t>
    </rPh>
    <rPh sb="741" eb="743">
      <t>ジンコウ</t>
    </rPh>
    <rPh sb="744" eb="745">
      <t>ゲン</t>
    </rPh>
    <phoneticPr fontId="4"/>
  </si>
  <si>
    <r>
      <t>　本町の農業集落排水施設は、上地・高柳地区と簑原地区の２箇所である。
　上地・高柳地区は平成10年に供用を開始し26年目を迎える。ポンプ類や施設の老朽化に伴い、平成26年度より補助事業である『機能強化事業』の採択を受け、機能診断をおこない、平成28年度より施設の更新を計画的に実施し、長寿命化を図った。
　また、簑原地区は平成14年に供用を開始し22年目を迎える。令和２年度に採択を受け、令和２年度から令和６年度の５ヵ年で事業を実施する。令和５年度は機能強化事業により</t>
    </r>
    <r>
      <rPr>
        <sz val="11"/>
        <rFont val="ＭＳ ゴシック"/>
        <family val="3"/>
        <charset val="128"/>
      </rPr>
      <t>中継ポンプ施設</t>
    </r>
    <r>
      <rPr>
        <sz val="11"/>
        <color theme="1"/>
        <rFont val="ＭＳ ゴシック"/>
        <family val="3"/>
        <charset val="128"/>
      </rPr>
      <t>の更新を行い、長寿命化を図った。</t>
    </r>
    <rPh sb="1" eb="2">
      <t>ホン</t>
    </rPh>
    <rPh sb="2" eb="3">
      <t>チョウ</t>
    </rPh>
    <rPh sb="4" eb="6">
      <t>ノウギョウ</t>
    </rPh>
    <rPh sb="6" eb="8">
      <t>シュウラク</t>
    </rPh>
    <rPh sb="8" eb="10">
      <t>ハイスイ</t>
    </rPh>
    <rPh sb="10" eb="12">
      <t>シセツ</t>
    </rPh>
    <rPh sb="14" eb="16">
      <t>アゲチ</t>
    </rPh>
    <rPh sb="17" eb="19">
      <t>タカヤナギ</t>
    </rPh>
    <rPh sb="19" eb="21">
      <t>チク</t>
    </rPh>
    <rPh sb="22" eb="24">
      <t>ミノバル</t>
    </rPh>
    <rPh sb="24" eb="26">
      <t>チク</t>
    </rPh>
    <rPh sb="28" eb="30">
      <t>カショ</t>
    </rPh>
    <rPh sb="36" eb="38">
      <t>アゲチ</t>
    </rPh>
    <rPh sb="39" eb="41">
      <t>タカヤナギ</t>
    </rPh>
    <rPh sb="41" eb="43">
      <t>チク</t>
    </rPh>
    <rPh sb="156" eb="158">
      <t>ミノハラ</t>
    </rPh>
    <rPh sb="158" eb="160">
      <t>チク</t>
    </rPh>
    <rPh sb="182" eb="184">
      <t>レイワ</t>
    </rPh>
    <rPh sb="185" eb="186">
      <t>ネン</t>
    </rPh>
    <rPh sb="186" eb="187">
      <t>ド</t>
    </rPh>
    <rPh sb="188" eb="190">
      <t>サイタク</t>
    </rPh>
    <rPh sb="191" eb="192">
      <t>ウ</t>
    </rPh>
    <rPh sb="194" eb="196">
      <t>レイワ</t>
    </rPh>
    <rPh sb="197" eb="198">
      <t>ネン</t>
    </rPh>
    <rPh sb="198" eb="199">
      <t>ド</t>
    </rPh>
    <rPh sb="201" eb="203">
      <t>レイワ</t>
    </rPh>
    <rPh sb="204" eb="205">
      <t>ネン</t>
    </rPh>
    <rPh sb="205" eb="206">
      <t>ド</t>
    </rPh>
    <rPh sb="209" eb="210">
      <t>ネン</t>
    </rPh>
    <rPh sb="211" eb="213">
      <t>ジギョウ</t>
    </rPh>
    <rPh sb="214" eb="216">
      <t>ジッシ</t>
    </rPh>
    <rPh sb="219" eb="221">
      <t>レイワ</t>
    </rPh>
    <rPh sb="222" eb="224">
      <t>ネンド</t>
    </rPh>
    <rPh sb="225" eb="227">
      <t>キノウ</t>
    </rPh>
    <rPh sb="227" eb="229">
      <t>キョウカ</t>
    </rPh>
    <rPh sb="229" eb="231">
      <t>ジギョウ</t>
    </rPh>
    <rPh sb="234" eb="236">
      <t>チュウケイ</t>
    </rPh>
    <rPh sb="239" eb="241">
      <t>シセツ</t>
    </rPh>
    <rPh sb="242" eb="244">
      <t>コウシン</t>
    </rPh>
    <rPh sb="245" eb="246">
      <t>オコナ</t>
    </rPh>
    <rPh sb="248" eb="252">
      <t>チョウジュミョウカ</t>
    </rPh>
    <rPh sb="253" eb="254">
      <t>ハカ</t>
    </rPh>
    <phoneticPr fontId="4"/>
  </si>
  <si>
    <t>　本事業の経営は令和５年度には類似団体を僅かに上回ってはいるが、安定しておらず厳しい状況である。
　今後、使用料の増加は横ばい状態が続く事が想定されるので、経費の削減に努める事や使用料以外の収入の検討も必要である。
　料金改定を検討する必要があるものの、公共下水道や市町型浄化槽を整備している中で、本事業のみの値上げは現在のところ困難である。
　今後、令和６年４月から公営企業会計へ移行する予定であり、それにより使用者へ経営状況や適正な使用料を示す事ができ、使用料の改定に向けた取り組みを行っていく。
　また、維持管理費の削減による経営安定化を図るために、集落排水事業を公共下水道へ編入を検討する。</t>
    <rPh sb="8" eb="10">
      <t>レイワ</t>
    </rPh>
    <rPh sb="11" eb="13">
      <t>ネンド</t>
    </rPh>
    <rPh sb="20" eb="21">
      <t>ワズ</t>
    </rPh>
    <rPh sb="23" eb="25">
      <t>ウワマワ</t>
    </rPh>
    <rPh sb="32" eb="34">
      <t>アンテイ</t>
    </rPh>
    <rPh sb="39" eb="40">
      <t>キビ</t>
    </rPh>
    <rPh sb="42" eb="44">
      <t>ジョウキョウ</t>
    </rPh>
    <rPh sb="50" eb="52">
      <t>コンゴ</t>
    </rPh>
    <rPh sb="53" eb="56">
      <t>シヨウリョウ</t>
    </rPh>
    <rPh sb="57" eb="59">
      <t>ゾウカ</t>
    </rPh>
    <rPh sb="60" eb="61">
      <t>ヨコ</t>
    </rPh>
    <rPh sb="63" eb="65">
      <t>ジョウタイ</t>
    </rPh>
    <rPh sb="66" eb="67">
      <t>ツヅ</t>
    </rPh>
    <rPh sb="68" eb="69">
      <t>コト</t>
    </rPh>
    <rPh sb="70" eb="72">
      <t>ソウテイ</t>
    </rPh>
    <rPh sb="78" eb="80">
      <t>ケイヒ</t>
    </rPh>
    <rPh sb="81" eb="83">
      <t>サクゲン</t>
    </rPh>
    <rPh sb="84" eb="85">
      <t>ツト</t>
    </rPh>
    <rPh sb="87" eb="88">
      <t>コト</t>
    </rPh>
    <rPh sb="89" eb="92">
      <t>シヨウリョウ</t>
    </rPh>
    <rPh sb="92" eb="94">
      <t>イガイ</t>
    </rPh>
    <rPh sb="95" eb="97">
      <t>シュウニュウ</t>
    </rPh>
    <rPh sb="98" eb="100">
      <t>ケントウ</t>
    </rPh>
    <rPh sb="101" eb="103">
      <t>ヒツヨウ</t>
    </rPh>
    <rPh sb="159" eb="161">
      <t>ゲンザイ</t>
    </rPh>
    <rPh sb="165" eb="167">
      <t>コンナン</t>
    </rPh>
    <rPh sb="278" eb="280">
      <t>シュウラク</t>
    </rPh>
    <rPh sb="280" eb="282">
      <t>ハイスイ</t>
    </rPh>
    <rPh sb="282" eb="284">
      <t>ジギョウ</t>
    </rPh>
    <rPh sb="294" eb="29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</si>
</sst>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6"/>
      <color theme="1"/>
      <name val="ＭＳ ゴシック"/>
      <family val="3"/>
      <charset val="128"/>
    </font>
    <font>
      <sz val="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2C-4010-94E8-DD1F1D4F7F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D2C-4010-94E8-DD1F1D4F7F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49.76</c:v>
                </c:pt>
                <c:pt idx="1">
                  <c:v>55.43</c:v>
                </c:pt>
                <c:pt idx="2">
                  <c:v>46.19</c:v>
                </c:pt>
                <c:pt idx="3">
                  <c:v>43.76</c:v>
                </c:pt>
                <c:pt idx="4">
                  <c:v>45.06</c:v>
                </c:pt>
              </c:numCache>
            </c:numRef>
          </c:val>
          <c:extLst>
            <c:ext xmlns:c16="http://schemas.microsoft.com/office/drawing/2014/chart" uri="{C3380CC4-5D6E-409C-BE32-E72D297353CC}">
              <c16:uniqueId val="{00000000-2BB2-4D59-A274-99738E1A43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BB2-4D59-A274-99738E1A43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84.64</c:v>
                </c:pt>
                <c:pt idx="1">
                  <c:v>85.74</c:v>
                </c:pt>
                <c:pt idx="2">
                  <c:v>86.65</c:v>
                </c:pt>
                <c:pt idx="3">
                  <c:v>86.53</c:v>
                </c:pt>
                <c:pt idx="4">
                  <c:v>87.19</c:v>
                </c:pt>
              </c:numCache>
            </c:numRef>
          </c:val>
          <c:extLst>
            <c:ext xmlns:c16="http://schemas.microsoft.com/office/drawing/2014/chart" uri="{C3380CC4-5D6E-409C-BE32-E72D297353CC}">
              <c16:uniqueId val="{00000000-AB95-4201-A711-C9A72BB3C8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AB95-4201-A711-C9A72BB3C8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77.400000000000006</c:v>
                </c:pt>
                <c:pt idx="1">
                  <c:v>60.6</c:v>
                </c:pt>
                <c:pt idx="2">
                  <c:v>73.19</c:v>
                </c:pt>
                <c:pt idx="3">
                  <c:v>69.900000000000006</c:v>
                </c:pt>
                <c:pt idx="4">
                  <c:v>72.89</c:v>
                </c:pt>
              </c:numCache>
            </c:numRef>
          </c:val>
          <c:extLst>
            <c:ext xmlns:c16="http://schemas.microsoft.com/office/drawing/2014/chart" uri="{C3380CC4-5D6E-409C-BE32-E72D297353CC}">
              <c16:uniqueId val="{00000000-A7CB-49D2-8C7B-411B80C433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B-49D2-8C7B-411B80C433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5D-4863-87D6-63A25E391B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5D-4863-87D6-63A25E391B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6E-42C6-B660-07C5BD5BE5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6E-42C6-B660-07C5BD5BE5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A7-425B-A1BA-A1B6D29210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A7-425B-A1BA-A1B6D29210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3D-4FE1-B41E-50AD7EBF44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3D-4FE1-B41E-50AD7EBF44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0.01</c:v>
                </c:pt>
                <c:pt idx="4" formatCode="#,##0.00;&quot;△&quot;#,##0.00;&quot;-&quot;">
                  <c:v>275.39</c:v>
                </c:pt>
              </c:numCache>
            </c:numRef>
          </c:val>
          <c:extLst>
            <c:ext xmlns:c16="http://schemas.microsoft.com/office/drawing/2014/chart" uri="{C3380CC4-5D6E-409C-BE32-E72D297353CC}">
              <c16:uniqueId val="{00000000-32D1-4218-89B4-0E0EAD494E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32D1-4218-89B4-0E0EAD494E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c:v>
                </c:pt>
                <c:pt idx="1">
                  <c:v>52.54</c:v>
                </c:pt>
                <c:pt idx="2">
                  <c:v>66.05</c:v>
                </c:pt>
                <c:pt idx="3">
                  <c:v>54.41</c:v>
                </c:pt>
                <c:pt idx="4">
                  <c:v>67.41</c:v>
                </c:pt>
              </c:numCache>
            </c:numRef>
          </c:val>
          <c:extLst>
            <c:ext xmlns:c16="http://schemas.microsoft.com/office/drawing/2014/chart" uri="{C3380CC4-5D6E-409C-BE32-E72D297353CC}">
              <c16:uniqueId val="{00000000-C0F5-4AA8-B823-49F78285F5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0F5-4AA8-B823-49F78285F5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204.64</c:v>
                </c:pt>
                <c:pt idx="1">
                  <c:v>228.82</c:v>
                </c:pt>
                <c:pt idx="2">
                  <c:v>222.89</c:v>
                </c:pt>
                <c:pt idx="3">
                  <c:v>280.39</c:v>
                </c:pt>
                <c:pt idx="4">
                  <c:v>204.65</c:v>
                </c:pt>
              </c:numCache>
            </c:numRef>
          </c:val>
          <c:extLst>
            <c:ext xmlns:c16="http://schemas.microsoft.com/office/drawing/2014/chart" uri="{C3380CC4-5D6E-409C-BE32-E72D297353CC}">
              <c16:uniqueId val="{00000000-588E-4B58-B0C1-3642D1B8DF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88E-4B58-B0C1-3642D1B8DF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佐賀県　みやき町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25759</v>
      </c>
      <c r="AM8" s="54"/>
      <c r="AN8" s="54"/>
      <c r="AO8" s="54"/>
      <c r="AP8" s="54"/>
      <c r="AQ8" s="54"/>
      <c r="AR8" s="54"/>
      <c r="AS8" s="54"/>
      <c r="AT8" s="53">
        <f>データ!T6</f>
        <v>51.92</v>
      </c>
      <c r="AU8" s="53"/>
      <c r="AV8" s="53"/>
      <c r="AW8" s="53"/>
      <c r="AX8" s="53"/>
      <c r="AY8" s="53"/>
      <c r="AZ8" s="53"/>
      <c r="BA8" s="53"/>
      <c r="BB8" s="53">
        <f>データ!U6</f>
        <v>496.13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3.88</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999</v>
      </c>
      <c r="AM10" s="54"/>
      <c r="AN10" s="54"/>
      <c r="AO10" s="54"/>
      <c r="AP10" s="54"/>
      <c r="AQ10" s="54"/>
      <c r="AR10" s="54"/>
      <c r="AS10" s="54"/>
      <c r="AT10" s="53">
        <f>データ!W6</f>
        <v>0.5</v>
      </c>
      <c r="AU10" s="53"/>
      <c r="AV10" s="53"/>
      <c r="AW10" s="53"/>
      <c r="AX10" s="53"/>
      <c r="AY10" s="53"/>
      <c r="AZ10" s="53"/>
      <c r="BA10" s="53"/>
      <c r="BB10" s="53">
        <f>データ!X6</f>
        <v>1998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2ovN6h0zVrnO3/olV3Ji0jZRiybphhExo0cYOxxbbYkDfy2Zkdq4xDmA1m0mlpq2wgh9vG0Q0BvOv+E2C5WJvw==" saltValue="ZGi67+SDt+QaAx2GFYrY4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413461</v>
      </c>
      <c r="D6" s="19">
        <f t="shared" si="3"/>
        <v>47</v>
      </c>
      <c r="E6" s="19">
        <f t="shared" si="3"/>
        <v>17</v>
      </c>
      <c r="F6" s="19">
        <f t="shared" si="3"/>
        <v>5</v>
      </c>
      <c r="G6" s="19">
        <f t="shared" si="3"/>
        <v>0</v>
      </c>
      <c r="H6" s="19" t="str">
        <f t="shared" si="3"/>
        <v>佐賀県　みやき町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3.88</v>
      </c>
      <c r="Q6" s="20">
        <f t="shared" si="3"/>
        <v>100</v>
      </c>
      <c r="R6" s="20">
        <f t="shared" si="3"/>
        <v>3850</v>
      </c>
      <c r="S6" s="20">
        <f t="shared" si="3"/>
        <v>25759</v>
      </c>
      <c r="T6" s="20">
        <f t="shared" si="3"/>
        <v>51.92</v>
      </c>
      <c r="U6" s="20">
        <f t="shared" si="3"/>
        <v>496.13</v>
      </c>
      <c r="V6" s="20">
        <f t="shared" si="3"/>
        <v>999</v>
      </c>
      <c r="W6" s="20">
        <f t="shared" si="3"/>
        <v>0.5</v>
      </c>
      <c r="X6" s="20">
        <f t="shared" si="3"/>
        <v>1998</v>
      </c>
      <c r="Y6" s="21">
        <f>IF(Y7="",NA(),Y7)</f>
        <v>77.400000000000006</v>
      </c>
      <c r="Z6" s="21">
        <f t="shared" ref="Z6:AH6" si="4">IF(Z7="",NA(),Z7)</f>
        <v>60.6</v>
      </c>
      <c r="AA6" s="21">
        <f t="shared" si="4"/>
        <v>73.19</v>
      </c>
      <c r="AB6" s="21">
        <f t="shared" si="4"/>
        <v>69.900000000000006</v>
      </c>
      <c r="AC6" s="21">
        <f t="shared" si="4"/>
        <v>72.89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0.01</v>
      </c>
      <c r="BJ6" s="21">
        <f t="shared" si="7"/>
        <v>275.39</v>
      </c>
      <c r="BK6" s="21">
        <f t="shared" si="7"/>
        <v>826.83</v>
      </c>
      <c r="BL6" s="21">
        <f t="shared" si="7"/>
        <v>867.83</v>
      </c>
      <c r="BM6" s="21">
        <f t="shared" si="7"/>
        <v>791.76</v>
      </c>
      <c r="BN6" s="21">
        <f t="shared" si="7"/>
        <v>900.82</v>
      </c>
      <c r="BO6" s="21">
        <f t="shared" si="7"/>
        <v>839.21</v>
      </c>
      <c r="BP6" s="20" t="str">
        <f>IF(BP7="","",IF(BP7="-","【-】","【"&amp;SUBSTITUTE(TEXT(BP7,"#,##0.00"),"-","△")&amp;"】"))</f>
        <v>【785.10】</v>
      </c>
      <c r="BQ6" s="21">
        <f>IF(BQ7="",NA(),BQ7)</f>
        <v>64</v>
      </c>
      <c r="BR6" s="21">
        <f t="shared" ref="BR6:BZ6" si="8">IF(BR7="",NA(),BR7)</f>
        <v>52.54</v>
      </c>
      <c r="BS6" s="21">
        <f t="shared" si="8"/>
        <v>66.05</v>
      </c>
      <c r="BT6" s="21">
        <f t="shared" si="8"/>
        <v>54.41</v>
      </c>
      <c r="BU6" s="21">
        <f t="shared" si="8"/>
        <v>67.41</v>
      </c>
      <c r="BV6" s="21">
        <f t="shared" si="8"/>
        <v>57.31</v>
      </c>
      <c r="BW6" s="21">
        <f t="shared" si="8"/>
        <v>57.08</v>
      </c>
      <c r="BX6" s="21">
        <f t="shared" si="8"/>
        <v>56.26</v>
      </c>
      <c r="BY6" s="21">
        <f t="shared" si="8"/>
        <v>52.94</v>
      </c>
      <c r="BZ6" s="21">
        <f t="shared" si="8"/>
        <v>52.05</v>
      </c>
      <c r="CA6" s="20" t="str">
        <f>IF(CA7="","",IF(CA7="-","【-】","【"&amp;SUBSTITUTE(TEXT(CA7,"#,##0.00"),"-","△")&amp;"】"))</f>
        <v>【56.93】</v>
      </c>
      <c r="CB6" s="21">
        <f>IF(CB7="",NA(),CB7)</f>
        <v>204.64</v>
      </c>
      <c r="CC6" s="21">
        <f t="shared" ref="CC6:CK6" si="9">IF(CC7="",NA(),CC7)</f>
        <v>228.82</v>
      </c>
      <c r="CD6" s="21">
        <f t="shared" si="9"/>
        <v>222.89</v>
      </c>
      <c r="CE6" s="21">
        <f t="shared" si="9"/>
        <v>280.39</v>
      </c>
      <c r="CF6" s="21">
        <f t="shared" si="9"/>
        <v>204.65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49.76</v>
      </c>
      <c r="CN6" s="21">
        <f t="shared" ref="CN6:CV6" si="10">IF(CN7="",NA(),CN7)</f>
        <v>55.43</v>
      </c>
      <c r="CO6" s="21">
        <f t="shared" si="10"/>
        <v>46.19</v>
      </c>
      <c r="CP6" s="21">
        <f t="shared" si="10"/>
        <v>43.76</v>
      </c>
      <c r="CQ6" s="21">
        <f t="shared" si="10"/>
        <v>45.06</v>
      </c>
      <c r="CR6" s="21">
        <f t="shared" si="10"/>
        <v>50.14</v>
      </c>
      <c r="CS6" s="21">
        <f t="shared" si="10"/>
        <v>54.83</v>
      </c>
      <c r="CT6" s="21">
        <f t="shared" si="10"/>
        <v>66.53</v>
      </c>
      <c r="CU6" s="21">
        <f t="shared" si="10"/>
        <v>52.35</v>
      </c>
      <c r="CV6" s="21">
        <f t="shared" si="10"/>
        <v>46.25</v>
      </c>
      <c r="CW6" s="20" t="str">
        <f>IF(CW7="","",IF(CW7="-","【-】","【"&amp;SUBSTITUTE(TEXT(CW7,"#,##0.00"),"-","△")&amp;"】"))</f>
        <v>【49.87】</v>
      </c>
      <c r="CX6" s="21">
        <f>IF(CX7="",NA(),CX7)</f>
        <v>84.64</v>
      </c>
      <c r="CY6" s="21">
        <f t="shared" ref="CY6:DG6" si="11">IF(CY7="",NA(),CY7)</f>
        <v>85.74</v>
      </c>
      <c r="CZ6" s="21">
        <f t="shared" si="11"/>
        <v>86.65</v>
      </c>
      <c r="DA6" s="21">
        <f t="shared" si="11"/>
        <v>86.53</v>
      </c>
      <c r="DB6" s="21">
        <f t="shared" si="11"/>
        <v>87.19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413461</v>
      </c>
      <c r="D7" s="23">
        <v>47</v>
      </c>
      <c r="E7" s="23">
        <v>17</v>
      </c>
      <c r="F7" s="23">
        <v>5</v>
      </c>
      <c r="G7" s="23">
        <v>0</v>
      </c>
      <c r="H7" s="23" t="s">
        <v>98</v>
      </c>
      <c r="I7" s="23" t="s">
        <v>99</v>
      </c>
      <c r="J7" s="23" t="s">
        <v>100</v>
      </c>
      <c r="K7" s="23" t="s">
        <v>101</v>
      </c>
      <c r="L7" s="23" t="s">
        <v>102</v>
      </c>
      <c r="M7" s="23" t="s">
        <v>103</v>
      </c>
      <c r="N7" s="24" t="s">
        <v>104</v>
      </c>
      <c r="O7" s="24" t="s">
        <v>105</v>
      </c>
      <c r="P7" s="24">
        <v>3.88</v>
      </c>
      <c r="Q7" s="24">
        <v>100</v>
      </c>
      <c r="R7" s="24">
        <v>3850</v>
      </c>
      <c r="S7" s="24">
        <v>25759</v>
      </c>
      <c r="T7" s="24">
        <v>51.92</v>
      </c>
      <c r="U7" s="24">
        <v>496.13</v>
      </c>
      <c r="V7" s="24">
        <v>999</v>
      </c>
      <c r="W7" s="24">
        <v>0.5</v>
      </c>
      <c r="X7" s="24">
        <v>1998</v>
      </c>
      <c r="Y7" s="24">
        <v>77.400000000000006</v>
      </c>
      <c r="Z7" s="24">
        <v>60.6</v>
      </c>
      <c r="AA7" s="24">
        <v>73.19</v>
      </c>
      <c r="AB7" s="24">
        <v>69.900000000000006</v>
      </c>
      <c r="AC7" s="24">
        <v>72.89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0.01</v>
      </c>
      <c r="BJ7" s="24">
        <v>275.39</v>
      </c>
      <c r="BK7" s="24">
        <v>826.83</v>
      </c>
      <c r="BL7" s="24">
        <v>867.83</v>
      </c>
      <c r="BM7" s="24">
        <v>791.76</v>
      </c>
      <c r="BN7" s="24">
        <v>900.82</v>
      </c>
      <c r="BO7" s="24">
        <v>839.21</v>
      </c>
      <c r="BP7" s="24">
        <v>785.1</v>
      </c>
      <c r="BQ7" s="24">
        <v>64</v>
      </c>
      <c r="BR7" s="24">
        <v>52.54</v>
      </c>
      <c r="BS7" s="24">
        <v>66.05</v>
      </c>
      <c r="BT7" s="24">
        <v>54.41</v>
      </c>
      <c r="BU7" s="24">
        <v>67.41</v>
      </c>
      <c r="BV7" s="24">
        <v>57.31</v>
      </c>
      <c r="BW7" s="24">
        <v>57.08</v>
      </c>
      <c r="BX7" s="24">
        <v>56.26</v>
      </c>
      <c r="BY7" s="24">
        <v>52.94</v>
      </c>
      <c r="BZ7" s="24">
        <v>52.05</v>
      </c>
      <c r="CA7" s="24">
        <v>56.93</v>
      </c>
      <c r="CB7" s="24">
        <v>204.64</v>
      </c>
      <c r="CC7" s="24">
        <v>228.82</v>
      </c>
      <c r="CD7" s="24">
        <v>222.89</v>
      </c>
      <c r="CE7" s="24">
        <v>280.39</v>
      </c>
      <c r="CF7" s="24">
        <v>204.65</v>
      </c>
      <c r="CG7" s="24">
        <v>273.52</v>
      </c>
      <c r="CH7" s="24">
        <v>274.99</v>
      </c>
      <c r="CI7" s="24">
        <v>282.08999999999997</v>
      </c>
      <c r="CJ7" s="24">
        <v>303.27999999999997</v>
      </c>
      <c r="CK7" s="24">
        <v>301.86</v>
      </c>
      <c r="CL7" s="24">
        <v>271.14999999999998</v>
      </c>
      <c r="CM7" s="24">
        <v>49.76</v>
      </c>
      <c r="CN7" s="24">
        <v>55.43</v>
      </c>
      <c r="CO7" s="24">
        <v>46.19</v>
      </c>
      <c r="CP7" s="24">
        <v>43.76</v>
      </c>
      <c r="CQ7" s="24">
        <v>45.06</v>
      </c>
      <c r="CR7" s="24">
        <v>50.14</v>
      </c>
      <c r="CS7" s="24">
        <v>54.83</v>
      </c>
      <c r="CT7" s="24">
        <v>66.53</v>
      </c>
      <c r="CU7" s="24">
        <v>52.35</v>
      </c>
      <c r="CV7" s="24">
        <v>46.25</v>
      </c>
      <c r="CW7" s="24">
        <v>49.87</v>
      </c>
      <c r="CX7" s="24">
        <v>84.64</v>
      </c>
      <c r="CY7" s="24">
        <v>85.74</v>
      </c>
      <c r="CZ7" s="24">
        <v>86.65</v>
      </c>
      <c r="DA7" s="24">
        <v>86.53</v>
      </c>
      <c r="DB7" s="24">
        <v>87.19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2025-01-24T07:36:38Z</dcterms:created>
  <dcterms:modified xsi:type="dcterms:W3CDTF">2025-01-31T04:47:12Z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