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下水道課\管理担当\■佐賀県、協会等調査、アンケート\■市町村課\公営企業関連\公営企業　経営比較分析表\H29\"/>
    </mc:Choice>
  </mc:AlternateContent>
  <workbookProtection workbookAlgorithmName="SHA-512" workbookHashValue="Tn9EcvzqD/rICJdpY9ZuzLb+0hFP1UuBu1MIP2cea7ejqXSYt9Plpoi8hn8RAsopI845llcfVi/P7ghYNlrf/Q==" workbookSaltValue="u0CwmCROcNluEL9wS0jcw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<sst xmlns="http://schemas.openxmlformats.org/spreadsheetml/2006/main" count="240" uniqueCount="126">
  <si>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</si>
  <si>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</si>
  <si>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</si>
  <si>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</si>
  <si>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</si>
  <si>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</si>
  <si>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</si>
  <si>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</si>
  <si>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</si>
  <si>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</si>
  <si>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</si>
  <si>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</si>
  <si>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</si>
  <si>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</si>
  <si>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</si>
  <si>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</si>
  <si>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</si>
  <si>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</si>
  <si>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</si>
  <si>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</si>
  <si>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</si>
  <si>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</si>
  <si>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</si>
  <si>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</si>
  <si>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</si>
  <si>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</si>
  <si>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</si>
  <si>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</si>
  <si>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</si>
  <si>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</si>
  <si>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</si>
  <si>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</si>
  <si>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</si>
  <si>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</si>
  <si>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</si>
  <si>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</si>
  <si>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</si>
  <si>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</si>
  <si>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</si>
  <si>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</si>
  <si>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</si>
  <si>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</si>
  <si>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</si>
  <si>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</si>
  <si>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</si>
  <si>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</si>
  <si>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</si>
  <si>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</si>
  <si>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</si>
  <si>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</si>
  <si>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</si>
  <si>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</si>
  <si>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</si>
  <si>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</si>
  <si>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</si>
  <si>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</si>
  <si>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</si>
  <si>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</si>
  <si>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</si>
  <si>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</si>
  <si>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</si>
  <si>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</si>
  <si>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</si>
  <si>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</si>
  <si>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</si>
  <si>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</si>
  <si>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</si>
  <si>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</si>
  <si>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</si>
  <si>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</si>
  <si>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</si>
  <si>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</si>
  <si>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</si>
  <si>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</si>
  <si>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</si>
  <si>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</si>
  <si>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</si>
  <si>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</si>
  <si>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</si>
  <si>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</si>
  <si>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</si>
  <si>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</si>
  <si>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</si>
  <si>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</si>
  <si>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</si>
  <si>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</si>
  <si>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</si>
  <si>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</si>
  <si>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</si>
  <si>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</si>
  <si>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</si>
  <si>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</si>
  <si>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</si>
  <si>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</si>
  <si>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</si>
  <si>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</si>
  <si>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</si>
  <si>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</si>
  <si>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</si>
  <si>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</si>
  <si>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</si>
  <si>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</si>
  <si>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</si>
  <si>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</si>
  <si>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</si>
  <si>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</si>
  <si>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</si>
  <si>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</si>
  <si>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</si>
  <si>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</si>
  <si>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みやき町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</si>
  <si>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</si>
  <si>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</si>
  <si>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</si>
  <si>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</si>
  <si>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</si>
  <si>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</si>
  <si>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</si>
  <si>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</si>
  <si>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</si>
  <si>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</si>
  <si>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</si>
  <si>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</si>
  <si>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18年の供用開始から12年目であり老朽化対策については実施していない。しかし、今後想定される定期的な修繕や大規模改修を視野に入れた計画的な財源確保をおこなっていく必要があり、ストックマネジメント計画等を整備していく。</t>
    <rPh sb="1" eb="3">
      <t>ヘイセイ</t>
    </rPh>
    <rPh sb="5" eb="6">
      <t>ネン</t>
    </rPh>
    <rPh sb="7" eb="9">
      <t>キョウヨウ</t>
    </rPh>
    <rPh sb="9" eb="11">
      <t>カイシ</t>
    </rPh>
    <rPh sb="15" eb="17">
      <t>ネンメ</t>
    </rPh>
    <rPh sb="20" eb="23">
      <t>ロウキュウカ</t>
    </rPh>
    <rPh sb="23" eb="25">
      <t>タイサク</t>
    </rPh>
    <rPh sb="30" eb="32">
      <t>ジッシ</t>
    </rPh>
    <rPh sb="42" eb="44">
      <t>コンゴ</t>
    </rPh>
    <rPh sb="44" eb="46">
      <t>ソウテイ</t>
    </rPh>
    <rPh sb="49" eb="51">
      <t>テイキ</t>
    </rPh>
    <rPh sb="51" eb="52">
      <t>テキ</t>
    </rPh>
    <rPh sb="53" eb="55">
      <t>シュウゼン</t>
    </rPh>
    <rPh sb="56" eb="59">
      <t>ダイキボ</t>
    </rPh>
    <rPh sb="59" eb="61">
      <t>カイシュウ</t>
    </rPh>
    <rPh sb="62" eb="64">
      <t>シヤ</t>
    </rPh>
    <rPh sb="65" eb="66">
      <t>イ</t>
    </rPh>
    <rPh sb="68" eb="71">
      <t>ケイカクテキ</t>
    </rPh>
    <rPh sb="72" eb="74">
      <t>ザイゲン</t>
    </rPh>
    <rPh sb="74" eb="76">
      <t>カクホ</t>
    </rPh>
    <rPh sb="84" eb="86">
      <t>ヒツヨウ</t>
    </rPh>
    <rPh sb="100" eb="102">
      <t>ケイカク</t>
    </rPh>
    <rPh sb="102" eb="103">
      <t>トウ</t>
    </rPh>
    <rPh sb="104" eb="106">
      <t>セイビ</t>
    </rPh>
    <phoneticPr fontId="4"/>
  </si>
  <si>
    <t>　供用開始12年目を迎え処理区域・処理人口は年々拡大し収益も上がってきているものの、建設費に係る償還金も増大している。償還金の財源としては使用料のほか、交付税措置相当分の一般会計からの繰入金を充てているが、赤字補てんとしての繰入金の増加も想定される。
　経営の安定化には収入（使用料）の確保が重要事項であり、未接続者への加入啓発に努力する一方、料金改定を含めた収入確保及び効率的な支出に努める必要がある。</t>
    <rPh sb="1" eb="3">
      <t>キョウヨウ</t>
    </rPh>
    <rPh sb="3" eb="5">
      <t>カイシ</t>
    </rPh>
    <rPh sb="7" eb="9">
      <t>ネンメ</t>
    </rPh>
    <rPh sb="10" eb="11">
      <t>ムカ</t>
    </rPh>
    <rPh sb="12" eb="14">
      <t>ショリ</t>
    </rPh>
    <rPh sb="14" eb="16">
      <t>クイキ</t>
    </rPh>
    <rPh sb="17" eb="19">
      <t>ショリ</t>
    </rPh>
    <rPh sb="19" eb="21">
      <t>ジンコウ</t>
    </rPh>
    <rPh sb="22" eb="24">
      <t>ネンネン</t>
    </rPh>
    <rPh sb="24" eb="26">
      <t>カクダイ</t>
    </rPh>
    <rPh sb="27" eb="29">
      <t>シュウエキ</t>
    </rPh>
    <rPh sb="30" eb="31">
      <t>ア</t>
    </rPh>
    <rPh sb="42" eb="44">
      <t>ケンセツ</t>
    </rPh>
    <rPh sb="44" eb="45">
      <t>ヒ</t>
    </rPh>
    <rPh sb="46" eb="47">
      <t>カカ</t>
    </rPh>
    <rPh sb="48" eb="51">
      <t>ショウカンキン</t>
    </rPh>
    <rPh sb="52" eb="54">
      <t>ゾウダイ</t>
    </rPh>
    <rPh sb="59" eb="62">
      <t>ショウカンキン</t>
    </rPh>
    <rPh sb="63" eb="65">
      <t>ザイゲン</t>
    </rPh>
    <rPh sb="69" eb="72">
      <t>シヨウリョウ</t>
    </rPh>
    <rPh sb="76" eb="79">
      <t>コウフゼイ</t>
    </rPh>
    <rPh sb="79" eb="81">
      <t>ソチ</t>
    </rPh>
    <rPh sb="81" eb="83">
      <t>ソウトウ</t>
    </rPh>
    <rPh sb="83" eb="84">
      <t>ブン</t>
    </rPh>
    <rPh sb="85" eb="87">
      <t>イッパン</t>
    </rPh>
    <rPh sb="87" eb="89">
      <t>カイケイ</t>
    </rPh>
    <rPh sb="92" eb="94">
      <t>クリイレ</t>
    </rPh>
    <rPh sb="94" eb="95">
      <t>キン</t>
    </rPh>
    <rPh sb="103" eb="105">
      <t>アカジ</t>
    </rPh>
    <rPh sb="105" eb="106">
      <t>ホ</t>
    </rPh>
    <rPh sb="112" eb="114">
      <t>クリイレ</t>
    </rPh>
    <rPh sb="114" eb="115">
      <t>キン</t>
    </rPh>
    <rPh sb="116" eb="118">
      <t>ゾウカ</t>
    </rPh>
    <rPh sb="119" eb="121">
      <t>ソウテイ</t>
    </rPh>
    <rPh sb="127" eb="129">
      <t>ケイエイ</t>
    </rPh>
    <rPh sb="130" eb="133">
      <t>アンテイカ</t>
    </rPh>
    <rPh sb="135" eb="137">
      <t>シュウニュウ</t>
    </rPh>
    <rPh sb="138" eb="141">
      <t>シヨウリョウ</t>
    </rPh>
    <rPh sb="143" eb="145">
      <t>カクホ</t>
    </rPh>
    <rPh sb="146" eb="148">
      <t>ジュウヨウ</t>
    </rPh>
    <rPh sb="148" eb="150">
      <t>ジコウ</t>
    </rPh>
    <rPh sb="154" eb="155">
      <t>ミ</t>
    </rPh>
    <rPh sb="155" eb="157">
      <t>セツゾク</t>
    </rPh>
    <rPh sb="157" eb="158">
      <t>シャ</t>
    </rPh>
    <rPh sb="160" eb="162">
      <t>カニュウ</t>
    </rPh>
    <rPh sb="162" eb="164">
      <t>ケイハツ</t>
    </rPh>
    <rPh sb="165" eb="167">
      <t>ドリョク</t>
    </rPh>
    <rPh sb="169" eb="171">
      <t>イッポウ</t>
    </rPh>
    <rPh sb="172" eb="174">
      <t>リョウキン</t>
    </rPh>
    <rPh sb="174" eb="176">
      <t>カイテイ</t>
    </rPh>
    <rPh sb="177" eb="178">
      <t>フク</t>
    </rPh>
    <rPh sb="180" eb="182">
      <t>シュウニュウ</t>
    </rPh>
    <rPh sb="182" eb="184">
      <t>カクホ</t>
    </rPh>
    <rPh sb="184" eb="185">
      <t>オヨ</t>
    </rPh>
    <rPh sb="186" eb="189">
      <t>コウリツテキ</t>
    </rPh>
    <rPh sb="190" eb="192">
      <t>シシュツ</t>
    </rPh>
    <rPh sb="193" eb="194">
      <t>ツト</t>
    </rPh>
    <rPh sb="196" eb="198">
      <t>ヒツヨウ</t>
    </rPh>
    <phoneticPr fontId="4"/>
  </si>
  <si>
    <t>　本町の公共下水道事業は、平成25年度に全体計画の見直しをし、全体計画面積を320.5haとし平成37年度に整備を完了する計画である。平成29年度末において193haを整備しており、整備率は６割に達している。
　平成18年6月から供用開始しており、処理区域・処理人口が拡大しているため、施設利用率・水洗化率は年々上昇している。施設利用率は類似団体平均値に及ばないものの、水洗化率については平均を超える値となっている。
　平成17年3月の市町村合併により特定環境保全公共下水道事業との2事業をおこなっており、分析上経費を案分している。
　経費回収率は、使用料金の増加や建設費に減少に伴い、汚水処理原価が減少し経費回収率は増加している。
　収益的収支比率は、使用料収入は増加となっているが、汚水処理量増加に伴う維持管理費等が増加しているためにやや下降傾向となっている。
　汚水処理整備済み地区の未接続者対策や新たな整備地区の早期接続の啓発を行い、経営安定化に向けた収益の増加を図る必要がある。
　</t>
    <rPh sb="1" eb="3">
      <t>ホンチョウ</t>
    </rPh>
    <rPh sb="4" eb="6">
      <t>コウキョウ</t>
    </rPh>
    <rPh sb="6" eb="9">
      <t>ゲスイドウ</t>
    </rPh>
    <rPh sb="9" eb="11">
      <t>ジギョウ</t>
    </rPh>
    <rPh sb="47" eb="49">
      <t>ヘイセイ</t>
    </rPh>
    <rPh sb="51" eb="53">
      <t>ネンド</t>
    </rPh>
    <rPh sb="54" eb="56">
      <t>セイビ</t>
    </rPh>
    <rPh sb="57" eb="59">
      <t>カンリョウ</t>
    </rPh>
    <rPh sb="61" eb="63">
      <t>ケイカク</t>
    </rPh>
    <rPh sb="67" eb="69">
      <t>ヘイセイ</t>
    </rPh>
    <rPh sb="71" eb="74">
      <t>ネンドマツ</t>
    </rPh>
    <rPh sb="84" eb="86">
      <t>セイビ</t>
    </rPh>
    <rPh sb="91" eb="93">
      <t>セイビ</t>
    </rPh>
    <rPh sb="93" eb="94">
      <t>リツ</t>
    </rPh>
    <rPh sb="96" eb="97">
      <t>ワリ</t>
    </rPh>
    <rPh sb="98" eb="99">
      <t>タッ</t>
    </rPh>
    <rPh sb="106" eb="108">
      <t>ヘイセイ</t>
    </rPh>
    <rPh sb="110" eb="111">
      <t>ネン</t>
    </rPh>
    <rPh sb="112" eb="113">
      <t>ガツ</t>
    </rPh>
    <rPh sb="115" eb="117">
      <t>キョウヨウ</t>
    </rPh>
    <rPh sb="117" eb="119">
      <t>カイシ</t>
    </rPh>
    <rPh sb="124" eb="126">
      <t>ショリ</t>
    </rPh>
    <rPh sb="126" eb="128">
      <t>クイキ</t>
    </rPh>
    <rPh sb="129" eb="131">
      <t>ショリ</t>
    </rPh>
    <rPh sb="131" eb="133">
      <t>ジンコウ</t>
    </rPh>
    <rPh sb="134" eb="136">
      <t>カクダイ</t>
    </rPh>
    <rPh sb="143" eb="145">
      <t>シセツ</t>
    </rPh>
    <rPh sb="145" eb="148">
      <t>リヨウリツ</t>
    </rPh>
    <rPh sb="149" eb="152">
      <t>スイセンカ</t>
    </rPh>
    <rPh sb="152" eb="153">
      <t>リツ</t>
    </rPh>
    <rPh sb="154" eb="156">
      <t>ネンネン</t>
    </rPh>
    <rPh sb="156" eb="158">
      <t>ジョウショウ</t>
    </rPh>
    <rPh sb="163" eb="165">
      <t>シセツ</t>
    </rPh>
    <rPh sb="165" eb="168">
      <t>リヨウリツ</t>
    </rPh>
    <rPh sb="169" eb="171">
      <t>ルイジ</t>
    </rPh>
    <rPh sb="171" eb="173">
      <t>ダンタイ</t>
    </rPh>
    <rPh sb="173" eb="176">
      <t>ヘイキンチ</t>
    </rPh>
    <rPh sb="177" eb="178">
      <t>オヨ</t>
    </rPh>
    <rPh sb="185" eb="188">
      <t>スイセンカ</t>
    </rPh>
    <rPh sb="188" eb="189">
      <t>リツ</t>
    </rPh>
    <rPh sb="194" eb="196">
      <t>ヘイキン</t>
    </rPh>
    <rPh sb="197" eb="198">
      <t>コ</t>
    </rPh>
    <rPh sb="200" eb="201">
      <t>アタイ</t>
    </rPh>
    <rPh sb="226" eb="228">
      <t>トクテイ</t>
    </rPh>
    <rPh sb="228" eb="230">
      <t>カンキョウ</t>
    </rPh>
    <rPh sb="230" eb="232">
      <t>ホゼン</t>
    </rPh>
    <rPh sb="318" eb="320">
      <t>シュウエキ</t>
    </rPh>
    <rPh sb="320" eb="321">
      <t>テキ</t>
    </rPh>
    <rPh sb="321" eb="323">
      <t>シュウシ</t>
    </rPh>
    <rPh sb="323" eb="325">
      <t>ヒリツ</t>
    </rPh>
    <rPh sb="327" eb="330">
      <t>シヨウリョウ</t>
    </rPh>
    <rPh sb="330" eb="332">
      <t>シュウニュウ</t>
    </rPh>
    <rPh sb="333" eb="335">
      <t>ゾウカ</t>
    </rPh>
    <rPh sb="343" eb="345">
      <t>オスイ</t>
    </rPh>
    <rPh sb="345" eb="347">
      <t>ショリ</t>
    </rPh>
    <rPh sb="347" eb="348">
      <t>リョウ</t>
    </rPh>
    <rPh sb="348" eb="350">
      <t>ゾウカ</t>
    </rPh>
    <rPh sb="351" eb="352">
      <t>トモナ</t>
    </rPh>
    <rPh sb="353" eb="355">
      <t>イジ</t>
    </rPh>
    <rPh sb="355" eb="358">
      <t>カンリヒ</t>
    </rPh>
    <rPh sb="358" eb="359">
      <t>ナド</t>
    </rPh>
    <rPh sb="360" eb="362">
      <t>ゾウカ</t>
    </rPh>
    <rPh sb="371" eb="373">
      <t>カコウ</t>
    </rPh>
    <rPh sb="373" eb="375">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</si>
</sst>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B2-4C9E-A09D-D82E4D3EB61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0.33</c:v>
                </c:pt>
                <c:pt idx="3">
                  <c:v>0.21</c:v>
                </c:pt>
                <c:pt idx="4">
                  <c:v>0.15</c:v>
                </c:pt>
              </c:numCache>
            </c:numRef>
          </c:val>
          <c:smooth val="0"/>
          <c:extLst>
            <c:ext xmlns:c16="http://schemas.microsoft.com/office/drawing/2014/chart" uri="{C3380CC4-5D6E-409C-BE32-E72D297353CC}">
              <c16:uniqueId val="{00000001-07B2-4C9E-A09D-D82E4D3EB61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28.56</c:v>
                </c:pt>
                <c:pt idx="1">
                  <c:v>31.13</c:v>
                </c:pt>
                <c:pt idx="2">
                  <c:v>33.22</c:v>
                </c:pt>
                <c:pt idx="3">
                  <c:v>35</c:v>
                </c:pt>
                <c:pt idx="4">
                  <c:v>35.81</c:v>
                </c:pt>
              </c:numCache>
            </c:numRef>
          </c:val>
          <c:extLst>
            <c:ext xmlns:c16="http://schemas.microsoft.com/office/drawing/2014/chart" uri="{C3380CC4-5D6E-409C-BE32-E72D297353CC}">
              <c16:uniqueId val="{00000000-196E-45DF-8D13-E560F6CCE19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44.89</c:v>
                </c:pt>
                <c:pt idx="3">
                  <c:v>40.75</c:v>
                </c:pt>
                <c:pt idx="4">
                  <c:v>42.4</c:v>
                </c:pt>
              </c:numCache>
            </c:numRef>
          </c:val>
          <c:smooth val="0"/>
          <c:extLst>
            <c:ext xmlns:c16="http://schemas.microsoft.com/office/drawing/2014/chart" uri="{C3380CC4-5D6E-409C-BE32-E72D297353CC}">
              <c16:uniqueId val="{00000001-196E-45DF-8D13-E560F6CCE19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67.72</c:v>
                </c:pt>
                <c:pt idx="1">
                  <c:v>67.989999999999995</c:v>
                </c:pt>
                <c:pt idx="2">
                  <c:v>72.099999999999994</c:v>
                </c:pt>
                <c:pt idx="3">
                  <c:v>73.27</c:v>
                </c:pt>
                <c:pt idx="4">
                  <c:v>74.650000000000006</c:v>
                </c:pt>
              </c:numCache>
            </c:numRef>
          </c:val>
          <c:extLst>
            <c:ext xmlns:c16="http://schemas.microsoft.com/office/drawing/2014/chart" uri="{C3380CC4-5D6E-409C-BE32-E72D297353CC}">
              <c16:uniqueId val="{00000000-FE23-4756-9CB1-0C4F6D38F4F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64.89</c:v>
                </c:pt>
                <c:pt idx="3">
                  <c:v>64.97</c:v>
                </c:pt>
                <c:pt idx="4">
                  <c:v>65.77</c:v>
                </c:pt>
              </c:numCache>
            </c:numRef>
          </c:val>
          <c:smooth val="0"/>
          <c:extLst>
            <c:ext xmlns:c16="http://schemas.microsoft.com/office/drawing/2014/chart" uri="{C3380CC4-5D6E-409C-BE32-E72D297353CC}">
              <c16:uniqueId val="{00000001-FE23-4756-9CB1-0C4F6D38F4F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97.02</c:v>
                </c:pt>
                <c:pt idx="1">
                  <c:v>90.99</c:v>
                </c:pt>
                <c:pt idx="2">
                  <c:v>88.74</c:v>
                </c:pt>
                <c:pt idx="3">
                  <c:v>80.67</c:v>
                </c:pt>
                <c:pt idx="4">
                  <c:v>79.599999999999994</c:v>
                </c:pt>
              </c:numCache>
            </c:numRef>
          </c:val>
          <c:extLst>
            <c:ext xmlns:c16="http://schemas.microsoft.com/office/drawing/2014/chart" uri="{C3380CC4-5D6E-409C-BE32-E72D297353CC}">
              <c16:uniqueId val="{00000000-9DEF-4216-B55B-7AFCD8C17FF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EF-4216-B55B-7AFCD8C17FF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B2-4110-BAF1-1E10F8472B3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B2-4110-BAF1-1E10F8472B3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9B-481A-AE4E-8375D103A34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9B-481A-AE4E-8375D103A34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56-48AF-BE9D-CB59B504979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56-48AF-BE9D-CB59B504979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05-4E57-B05C-2DD63BE6685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05-4E57-B05C-2DD63BE6685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925.79</c:v>
                </c:pt>
                <c:pt idx="1">
                  <c:v>1612.61</c:v>
                </c:pt>
                <c:pt idx="2">
                  <c:v>2035.79</c:v>
                </c:pt>
                <c:pt idx="3">
                  <c:v>1188.5</c:v>
                </c:pt>
                <c:pt idx="4">
                  <c:v>1216.56</c:v>
                </c:pt>
              </c:numCache>
            </c:numRef>
          </c:val>
          <c:extLst>
            <c:ext xmlns:c16="http://schemas.microsoft.com/office/drawing/2014/chart" uri="{C3380CC4-5D6E-409C-BE32-E72D297353CC}">
              <c16:uniqueId val="{00000000-9FC0-4C4C-B654-D18C9178A6C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1240.1600000000001</c:v>
                </c:pt>
                <c:pt idx="3">
                  <c:v>1193.49</c:v>
                </c:pt>
                <c:pt idx="4">
                  <c:v>876.19</c:v>
                </c:pt>
              </c:numCache>
            </c:numRef>
          </c:val>
          <c:smooth val="0"/>
          <c:extLst>
            <c:ext xmlns:c16="http://schemas.microsoft.com/office/drawing/2014/chart" uri="{C3380CC4-5D6E-409C-BE32-E72D297353CC}">
              <c16:uniqueId val="{00000001-9FC0-4C4C-B654-D18C9178A6C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84.16</c:v>
                </c:pt>
                <c:pt idx="1">
                  <c:v>61.21</c:v>
                </c:pt>
                <c:pt idx="2">
                  <c:v>57.54</c:v>
                </c:pt>
                <c:pt idx="3">
                  <c:v>80.319999999999993</c:v>
                </c:pt>
                <c:pt idx="4">
                  <c:v>83.6</c:v>
                </c:pt>
              </c:numCache>
            </c:numRef>
          </c:val>
          <c:extLst>
            <c:ext xmlns:c16="http://schemas.microsoft.com/office/drawing/2014/chart" uri="{C3380CC4-5D6E-409C-BE32-E72D297353CC}">
              <c16:uniqueId val="{00000000-A734-411A-85F1-CAD936A5769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60.17</c:v>
                </c:pt>
                <c:pt idx="3">
                  <c:v>65.569999999999993</c:v>
                </c:pt>
                <c:pt idx="4">
                  <c:v>75.7</c:v>
                </c:pt>
              </c:numCache>
            </c:numRef>
          </c:val>
          <c:smooth val="0"/>
          <c:extLst>
            <c:ext xmlns:c16="http://schemas.microsoft.com/office/drawing/2014/chart" uri="{C3380CC4-5D6E-409C-BE32-E72D297353CC}">
              <c16:uniqueId val="{00000001-A734-411A-85F1-CAD936A5769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182.03</c:v>
                </c:pt>
                <c:pt idx="1">
                  <c:v>266</c:v>
                </c:pt>
                <c:pt idx="2">
                  <c:v>283.19</c:v>
                </c:pt>
                <c:pt idx="3">
                  <c:v>204.71</c:v>
                </c:pt>
                <c:pt idx="4">
                  <c:v>207.04</c:v>
                </c:pt>
              </c:numCache>
            </c:numRef>
          </c:val>
          <c:extLst>
            <c:ext xmlns:c16="http://schemas.microsoft.com/office/drawing/2014/chart" uri="{C3380CC4-5D6E-409C-BE32-E72D297353CC}">
              <c16:uniqueId val="{00000000-A0ED-4F84-A491-5E9495E97A4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281.52999999999997</c:v>
                </c:pt>
                <c:pt idx="3">
                  <c:v>263.04000000000002</c:v>
                </c:pt>
                <c:pt idx="4">
                  <c:v>230.04</c:v>
                </c:pt>
              </c:numCache>
            </c:numRef>
          </c:val>
          <c:smooth val="0"/>
          <c:extLst>
            <c:ext xmlns:c16="http://schemas.microsoft.com/office/drawing/2014/chart" uri="{C3380CC4-5D6E-409C-BE32-E72D297353CC}">
              <c16:uniqueId val="{00000001-A0ED-4F84-A491-5E9495E97A4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佐賀県　みやき町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Cc3</v>
      </c>
      <c r="X8" s="71"/>
      <c r="Y8" s="71"/>
      <c r="Z8" s="71"/>
      <c r="AA8" s="71"/>
      <c r="AB8" s="71"/>
      <c r="AC8" s="71"/>
      <c r="AD8" s="72" t="str">
        <f>データ!$M$6</f>
        <v>非設置</v>
      </c>
      <c r="AE8" s="72"/>
      <c r="AF8" s="72"/>
      <c r="AG8" s="72"/>
      <c r="AH8" s="72"/>
      <c r="AI8" s="72"/>
      <c r="AJ8" s="72"/>
      <c r="AK8" s="3"/>
      <c r="AL8" s="66">
        <f>データ!S6</f>
        <v>25473</v>
      </c>
      <c r="AM8" s="66"/>
      <c r="AN8" s="66"/>
      <c r="AO8" s="66"/>
      <c r="AP8" s="66"/>
      <c r="AQ8" s="66"/>
      <c r="AR8" s="66"/>
      <c r="AS8" s="66"/>
      <c r="AT8" s="65">
        <f>データ!T6</f>
        <v>51.92</v>
      </c>
      <c r="AU8" s="65"/>
      <c r="AV8" s="65"/>
      <c r="AW8" s="65"/>
      <c r="AX8" s="65"/>
      <c r="AY8" s="65"/>
      <c r="AZ8" s="65"/>
      <c r="BA8" s="65"/>
      <c r="BB8" s="65">
        <f>データ!U6</f>
        <v>490.62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22.77</v>
      </c>
      <c r="Q10" s="65"/>
      <c r="R10" s="65"/>
      <c r="S10" s="65"/>
      <c r="T10" s="65"/>
      <c r="U10" s="65"/>
      <c r="V10" s="65"/>
      <c r="W10" s="65">
        <f>データ!Q6</f>
        <v>100</v>
      </c>
      <c r="X10" s="65"/>
      <c r="Y10" s="65"/>
      <c r="Z10" s="65"/>
      <c r="AA10" s="65"/>
      <c r="AB10" s="65"/>
      <c r="AC10" s="65"/>
      <c r="AD10" s="66">
        <f>データ!R6</f>
        <v>3780</v>
      </c>
      <c r="AE10" s="66"/>
      <c r="AF10" s="66"/>
      <c r="AG10" s="66"/>
      <c r="AH10" s="66"/>
      <c r="AI10" s="66"/>
      <c r="AJ10" s="66"/>
      <c r="AK10" s="2"/>
      <c r="AL10" s="66">
        <f>データ!V6</f>
        <v>5780</v>
      </c>
      <c r="AM10" s="66"/>
      <c r="AN10" s="66"/>
      <c r="AO10" s="66"/>
      <c r="AP10" s="66"/>
      <c r="AQ10" s="66"/>
      <c r="AR10" s="66"/>
      <c r="AS10" s="66"/>
      <c r="AT10" s="65">
        <f>データ!W6</f>
        <v>1.93</v>
      </c>
      <c r="AU10" s="65"/>
      <c r="AV10" s="65"/>
      <c r="AW10" s="65"/>
      <c r="AX10" s="65"/>
      <c r="AY10" s="65"/>
      <c r="AZ10" s="65"/>
      <c r="BA10" s="65"/>
      <c r="BB10" s="65">
        <f>データ!X6</f>
        <v>2994.82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mlBF2PabGtFYlDU/xMSZ2EqfXX710E+i20XWBZxzsI+agBup+PZ4mz7abqBx1gV6YNGGNYerqTyVMhytqta5Eg==" saltValue="kaH7UheQi/RUkXBYnTKTn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413461</v>
      </c>
      <c r="D6" s="32">
        <f t="shared" si="3"/>
        <v>47</v>
      </c>
      <c r="E6" s="32">
        <f t="shared" si="3"/>
        <v>17</v>
      </c>
      <c r="F6" s="32">
        <f t="shared" si="3"/>
        <v>1</v>
      </c>
      <c r="G6" s="32">
        <f t="shared" si="3"/>
        <v>0</v>
      </c>
      <c r="H6" s="32" t="str">
        <f t="shared" si="3"/>
        <v>佐賀県　みやき町</v>
      </c>
      <c r="I6" s="32" t="str">
        <f t="shared" si="3"/>
        <v>法非適用</v>
      </c>
      <c r="J6" s="32" t="str">
        <f t="shared" si="3"/>
        <v>下水道事業</v>
      </c>
      <c r="K6" s="32" t="str">
        <f t="shared" si="3"/>
        <v>公共下水道</v>
      </c>
      <c r="L6" s="32" t="str">
        <f t="shared" si="3"/>
        <v>Cc3</v>
      </c>
      <c r="M6" s="32" t="str">
        <f t="shared" si="3"/>
        <v>非設置</v>
      </c>
      <c r="N6" s="33" t="str">
        <f t="shared" si="3"/>
        <v>-</v>
      </c>
      <c r="O6" s="33" t="str">
        <f t="shared" si="3"/>
        <v>該当数値なし</v>
      </c>
      <c r="P6" s="33">
        <f t="shared" si="3"/>
        <v>22.77</v>
      </c>
      <c r="Q6" s="33">
        <f t="shared" si="3"/>
        <v>100</v>
      </c>
      <c r="R6" s="33">
        <f t="shared" si="3"/>
        <v>3780</v>
      </c>
      <c r="S6" s="33">
        <f t="shared" si="3"/>
        <v>25473</v>
      </c>
      <c r="T6" s="33">
        <f t="shared" si="3"/>
        <v>51.92</v>
      </c>
      <c r="U6" s="33">
        <f t="shared" si="3"/>
        <v>490.62</v>
      </c>
      <c r="V6" s="33">
        <f t="shared" si="3"/>
        <v>5780</v>
      </c>
      <c r="W6" s="33">
        <f t="shared" si="3"/>
        <v>1.93</v>
      </c>
      <c r="X6" s="33">
        <f t="shared" si="3"/>
        <v>2994.82</v>
      </c>
      <c r="Y6" s="34">
        <f>IF(Y7="",NA(),Y7)</f>
        <v>97.02</v>
      </c>
      <c r="Z6" s="34">
        <f t="shared" ref="Z6:AH6" si="4">IF(Z7="",NA(),Z7)</f>
        <v>90.99</v>
      </c>
      <c r="AA6" s="34">
        <f t="shared" si="4"/>
        <v>88.74</v>
      </c>
      <c r="AB6" s="34">
        <f t="shared" si="4"/>
        <v>80.67</v>
      </c>
      <c r="AC6" s="34">
        <f t="shared" si="4"/>
        <v>79.599999999999994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925.79</v>
      </c>
      <c r="BG6" s="34">
        <f t="shared" ref="BG6:BO6" si="7">IF(BG7="",NA(),BG7)</f>
        <v>1612.61</v>
      </c>
      <c r="BH6" s="34">
        <f t="shared" si="7"/>
        <v>2035.79</v>
      </c>
      <c r="BI6" s="34">
        <f t="shared" si="7"/>
        <v>1188.5</v>
      </c>
      <c r="BJ6" s="34">
        <f t="shared" si="7"/>
        <v>1216.56</v>
      </c>
      <c r="BK6" s="34">
        <f t="shared" si="7"/>
        <v>1506.51</v>
      </c>
      <c r="BL6" s="34">
        <f t="shared" si="7"/>
        <v>1315.67</v>
      </c>
      <c r="BM6" s="34">
        <f t="shared" si="7"/>
        <v>1240.1600000000001</v>
      </c>
      <c r="BN6" s="34">
        <f t="shared" si="7"/>
        <v>1193.49</v>
      </c>
      <c r="BO6" s="34">
        <f t="shared" si="7"/>
        <v>876.19</v>
      </c>
      <c r="BP6" s="33" t="str">
        <f>IF(BP7="","",IF(BP7="-","【-】","【"&amp;SUBSTITUTE(TEXT(BP7,"#,##0.00"),"-","△")&amp;"】"))</f>
        <v>【707.33】</v>
      </c>
      <c r="BQ6" s="34">
        <f>IF(BQ7="",NA(),BQ7)</f>
        <v>84.16</v>
      </c>
      <c r="BR6" s="34">
        <f t="shared" ref="BR6:BZ6" si="8">IF(BR7="",NA(),BR7)</f>
        <v>61.21</v>
      </c>
      <c r="BS6" s="34">
        <f t="shared" si="8"/>
        <v>57.54</v>
      </c>
      <c r="BT6" s="34">
        <f t="shared" si="8"/>
        <v>80.319999999999993</v>
      </c>
      <c r="BU6" s="34">
        <f t="shared" si="8"/>
        <v>83.6</v>
      </c>
      <c r="BV6" s="34">
        <f t="shared" si="8"/>
        <v>57.33</v>
      </c>
      <c r="BW6" s="34">
        <f t="shared" si="8"/>
        <v>60.78</v>
      </c>
      <c r="BX6" s="34">
        <f t="shared" si="8"/>
        <v>60.17</v>
      </c>
      <c r="BY6" s="34">
        <f t="shared" si="8"/>
        <v>65.569999999999993</v>
      </c>
      <c r="BZ6" s="34">
        <f t="shared" si="8"/>
        <v>75.7</v>
      </c>
      <c r="CA6" s="33" t="str">
        <f>IF(CA7="","",IF(CA7="-","【-】","【"&amp;SUBSTITUTE(TEXT(CA7,"#,##0.00"),"-","△")&amp;"】"))</f>
        <v>【101.26】</v>
      </c>
      <c r="CB6" s="34">
        <f>IF(CB7="",NA(),CB7)</f>
        <v>182.03</v>
      </c>
      <c r="CC6" s="34">
        <f t="shared" ref="CC6:CK6" si="9">IF(CC7="",NA(),CC7)</f>
        <v>266</v>
      </c>
      <c r="CD6" s="34">
        <f t="shared" si="9"/>
        <v>283.19</v>
      </c>
      <c r="CE6" s="34">
        <f t="shared" si="9"/>
        <v>204.71</v>
      </c>
      <c r="CF6" s="34">
        <f t="shared" si="9"/>
        <v>207.04</v>
      </c>
      <c r="CG6" s="34">
        <f t="shared" si="9"/>
        <v>284.52999999999997</v>
      </c>
      <c r="CH6" s="34">
        <f t="shared" si="9"/>
        <v>276.26</v>
      </c>
      <c r="CI6" s="34">
        <f t="shared" si="9"/>
        <v>281.52999999999997</v>
      </c>
      <c r="CJ6" s="34">
        <f t="shared" si="9"/>
        <v>263.04000000000002</v>
      </c>
      <c r="CK6" s="34">
        <f t="shared" si="9"/>
        <v>230.04</v>
      </c>
      <c r="CL6" s="33" t="str">
        <f>IF(CL7="","",IF(CL7="-","【-】","【"&amp;SUBSTITUTE(TEXT(CL7,"#,##0.00"),"-","△")&amp;"】"))</f>
        <v>【136.39】</v>
      </c>
      <c r="CM6" s="34">
        <f>IF(CM7="",NA(),CM7)</f>
        <v>28.56</v>
      </c>
      <c r="CN6" s="34">
        <f t="shared" ref="CN6:CV6" si="10">IF(CN7="",NA(),CN7)</f>
        <v>31.13</v>
      </c>
      <c r="CO6" s="34">
        <f t="shared" si="10"/>
        <v>33.22</v>
      </c>
      <c r="CP6" s="34">
        <f t="shared" si="10"/>
        <v>35</v>
      </c>
      <c r="CQ6" s="34">
        <f t="shared" si="10"/>
        <v>35.81</v>
      </c>
      <c r="CR6" s="34">
        <f t="shared" si="10"/>
        <v>39.92</v>
      </c>
      <c r="CS6" s="34">
        <f t="shared" si="10"/>
        <v>41.63</v>
      </c>
      <c r="CT6" s="34">
        <f t="shared" si="10"/>
        <v>44.89</v>
      </c>
      <c r="CU6" s="34">
        <f t="shared" si="10"/>
        <v>40.75</v>
      </c>
      <c r="CV6" s="34">
        <f t="shared" si="10"/>
        <v>42.4</v>
      </c>
      <c r="CW6" s="33" t="str">
        <f>IF(CW7="","",IF(CW7="-","【-】","【"&amp;SUBSTITUTE(TEXT(CW7,"#,##0.00"),"-","△")&amp;"】"))</f>
        <v>【60.13】</v>
      </c>
      <c r="CX6" s="34">
        <f>IF(CX7="",NA(),CX7)</f>
        <v>67.72</v>
      </c>
      <c r="CY6" s="34">
        <f t="shared" ref="CY6:DG6" si="11">IF(CY7="",NA(),CY7)</f>
        <v>67.989999999999995</v>
      </c>
      <c r="CZ6" s="34">
        <f t="shared" si="11"/>
        <v>72.099999999999994</v>
      </c>
      <c r="DA6" s="34">
        <f t="shared" si="11"/>
        <v>73.27</v>
      </c>
      <c r="DB6" s="34">
        <f t="shared" si="11"/>
        <v>74.650000000000006</v>
      </c>
      <c r="DC6" s="34">
        <f t="shared" si="11"/>
        <v>65.86</v>
      </c>
      <c r="DD6" s="34">
        <f t="shared" si="11"/>
        <v>66.33</v>
      </c>
      <c r="DE6" s="34">
        <f t="shared" si="11"/>
        <v>64.89</v>
      </c>
      <c r="DF6" s="34">
        <f t="shared" si="11"/>
        <v>64.97</v>
      </c>
      <c r="DG6" s="34">
        <f t="shared" si="11"/>
        <v>65.77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0.33</v>
      </c>
      <c r="EM6" s="34">
        <f t="shared" si="14"/>
        <v>0.21</v>
      </c>
      <c r="EN6" s="34">
        <f t="shared" si="14"/>
        <v>0.15</v>
      </c>
      <c r="EO6" s="33" t="str">
        <f>IF(EO7="","",IF(EO7="-","【-】","【"&amp;SUBSTITUTE(TEXT(EO7,"#,##0.00"),"-","△")&amp;"】"))</f>
        <v>【0.23】</v>
      </c>
    </row>
    <row r="7" spans="1:145" s="35" customFormat="1" x14ac:dyDescent="0.15">
      <c r="A7" s="27"/>
      <c r="B7" s="36">
        <v>2017</v>
      </c>
      <c r="C7" s="36">
        <v>413461</v>
      </c>
      <c r="D7" s="36">
        <v>47</v>
      </c>
      <c r="E7" s="36">
        <v>17</v>
      </c>
      <c r="F7" s="36">
        <v>1</v>
      </c>
      <c r="G7" s="36">
        <v>0</v>
      </c>
      <c r="H7" s="36" t="s">
        <v>110</v>
      </c>
      <c r="I7" s="36" t="s">
        <v>111</v>
      </c>
      <c r="J7" s="36" t="s">
        <v>112</v>
      </c>
      <c r="K7" s="36" t="s">
        <v>113</v>
      </c>
      <c r="L7" s="36" t="s">
        <v>114</v>
      </c>
      <c r="M7" s="36" t="s">
        <v>115</v>
      </c>
      <c r="N7" s="37" t="s">
        <v>116</v>
      </c>
      <c r="O7" s="37" t="s">
        <v>117</v>
      </c>
      <c r="P7" s="37">
        <v>22.77</v>
      </c>
      <c r="Q7" s="37">
        <v>100</v>
      </c>
      <c r="R7" s="37">
        <v>3780</v>
      </c>
      <c r="S7" s="37">
        <v>25473</v>
      </c>
      <c r="T7" s="37">
        <v>51.92</v>
      </c>
      <c r="U7" s="37">
        <v>490.62</v>
      </c>
      <c r="V7" s="37">
        <v>5780</v>
      </c>
      <c r="W7" s="37">
        <v>1.93</v>
      </c>
      <c r="X7" s="37">
        <v>2994.82</v>
      </c>
      <c r="Y7" s="37">
        <v>97.02</v>
      </c>
      <c r="Z7" s="37">
        <v>90.99</v>
      </c>
      <c r="AA7" s="37">
        <v>88.74</v>
      </c>
      <c r="AB7" s="37">
        <v>80.67</v>
      </c>
      <c r="AC7" s="37">
        <v>79.599999999999994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925.79</v>
      </c>
      <c r="BG7" s="37">
        <v>1612.61</v>
      </c>
      <c r="BH7" s="37">
        <v>2035.79</v>
      </c>
      <c r="BI7" s="37">
        <v>1188.5</v>
      </c>
      <c r="BJ7" s="37">
        <v>1216.56</v>
      </c>
      <c r="BK7" s="37">
        <v>1506.51</v>
      </c>
      <c r="BL7" s="37">
        <v>1315.67</v>
      </c>
      <c r="BM7" s="37">
        <v>1240.1600000000001</v>
      </c>
      <c r="BN7" s="37">
        <v>1193.49</v>
      </c>
      <c r="BO7" s="37">
        <v>876.19</v>
      </c>
      <c r="BP7" s="37">
        <v>707.33</v>
      </c>
      <c r="BQ7" s="37">
        <v>84.16</v>
      </c>
      <c r="BR7" s="37">
        <v>61.21</v>
      </c>
      <c r="BS7" s="37">
        <v>57.54</v>
      </c>
      <c r="BT7" s="37">
        <v>80.319999999999993</v>
      </c>
      <c r="BU7" s="37">
        <v>83.6</v>
      </c>
      <c r="BV7" s="37">
        <v>57.33</v>
      </c>
      <c r="BW7" s="37">
        <v>60.78</v>
      </c>
      <c r="BX7" s="37">
        <v>60.17</v>
      </c>
      <c r="BY7" s="37">
        <v>65.569999999999993</v>
      </c>
      <c r="BZ7" s="37">
        <v>75.7</v>
      </c>
      <c r="CA7" s="37">
        <v>101.26</v>
      </c>
      <c r="CB7" s="37">
        <v>182.03</v>
      </c>
      <c r="CC7" s="37">
        <v>266</v>
      </c>
      <c r="CD7" s="37">
        <v>283.19</v>
      </c>
      <c r="CE7" s="37">
        <v>204.71</v>
      </c>
      <c r="CF7" s="37">
        <v>207.04</v>
      </c>
      <c r="CG7" s="37">
        <v>284.52999999999997</v>
      </c>
      <c r="CH7" s="37">
        <v>276.26</v>
      </c>
      <c r="CI7" s="37">
        <v>281.52999999999997</v>
      </c>
      <c r="CJ7" s="37">
        <v>263.04000000000002</v>
      </c>
      <c r="CK7" s="37">
        <v>230.04</v>
      </c>
      <c r="CL7" s="37">
        <v>136.38999999999999</v>
      </c>
      <c r="CM7" s="37">
        <v>28.56</v>
      </c>
      <c r="CN7" s="37">
        <v>31.13</v>
      </c>
      <c r="CO7" s="37">
        <v>33.22</v>
      </c>
      <c r="CP7" s="37">
        <v>35</v>
      </c>
      <c r="CQ7" s="37">
        <v>35.81</v>
      </c>
      <c r="CR7" s="37">
        <v>39.92</v>
      </c>
      <c r="CS7" s="37">
        <v>41.63</v>
      </c>
      <c r="CT7" s="37">
        <v>44.89</v>
      </c>
      <c r="CU7" s="37">
        <v>40.75</v>
      </c>
      <c r="CV7" s="37">
        <v>42.4</v>
      </c>
      <c r="CW7" s="37">
        <v>60.13</v>
      </c>
      <c r="CX7" s="37">
        <v>67.72</v>
      </c>
      <c r="CY7" s="37">
        <v>67.989999999999995</v>
      </c>
      <c r="CZ7" s="37">
        <v>72.099999999999994</v>
      </c>
      <c r="DA7" s="37">
        <v>73.27</v>
      </c>
      <c r="DB7" s="37">
        <v>74.650000000000006</v>
      </c>
      <c r="DC7" s="37">
        <v>65.86</v>
      </c>
      <c r="DD7" s="37">
        <v>66.33</v>
      </c>
      <c r="DE7" s="37">
        <v>64.89</v>
      </c>
      <c r="DF7" s="37">
        <v>64.97</v>
      </c>
      <c r="DG7" s="37">
        <v>65.77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0.33</v>
      </c>
      <c r="EM7" s="37">
        <v>0.21</v>
      </c>
      <c r="EN7" s="37">
        <v>0.15</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みやき町役場</cp:lastModifiedBy>
  <dcterms:created xsi:type="dcterms:W3CDTF">2018-12-03T09:08:21Z</dcterms:created>
  <dcterms:modified xsi:type="dcterms:W3CDTF">2019-02-04T07:43:01Z</dcterms:modified>
  <cp:category/>
</cp:coreProperties>
</file>