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H29\"/>
    </mc:Choice>
  </mc:AlternateContent>
  <workbookProtection workbookAlgorithmName="SHA-512" workbookHashValue="ejOq/8m5SD5Nr7n0six+IeaA6AzE18pQF7kn/kInvRWLt5Ug2QdRYIiGCmWa7vnX+4uswsKgk6N1zKLcvNl1VA==" workbookSaltValue="C6q9HnjL2r7Z6fEOiWEW9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<sst xmlns="http://schemas.openxmlformats.org/spreadsheetml/2006/main" count="245" uniqueCount="126">
  <si>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</si>
  <si>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</si>
  <si>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</si>
  <si>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</si>
  <si>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</si>
  <si>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</si>
  <si>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</si>
  <si>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</si>
  <si>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</si>
  <si>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</si>
  <si>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</si>
  <si>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</si>
  <si>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</si>
  <si>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</si>
  <si>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</si>
  <si>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</si>
  <si>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</si>
  <si>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</si>
  <si>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</si>
  <si>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</si>
  <si>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</si>
  <si>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</si>
  <si>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</si>
  <si>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</si>
  <si>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</si>
  <si>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</si>
  <si>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</si>
  <si>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</si>
  <si>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</si>
  <si>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</si>
  <si>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</si>
  <si>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</si>
  <si>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</si>
  <si>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</si>
  <si>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</si>
  <si>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</si>
  <si>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</si>
  <si>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</si>
  <si>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</si>
  <si>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</si>
  <si>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</si>
  <si>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</si>
  <si>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</si>
  <si>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</si>
  <si>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</si>
  <si>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</si>
  <si>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</si>
  <si>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</si>
  <si>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</si>
  <si>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</si>
  <si>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</si>
  <si>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</si>
  <si>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</si>
  <si>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</si>
  <si>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</si>
  <si>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</si>
  <si>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</si>
  <si>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</si>
  <si>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</si>
  <si>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</si>
  <si>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</si>
  <si>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</si>
  <si>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</si>
  <si>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</si>
  <si>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</si>
  <si>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</si>
  <si>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</si>
  <si>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</si>
  <si>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</si>
  <si>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</si>
  <si>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</si>
  <si>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</si>
  <si>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</si>
  <si>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</si>
  <si>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</si>
  <si>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</si>
  <si>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</si>
  <si>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</si>
  <si>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</si>
  <si>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</si>
  <si>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</si>
  <si>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</si>
  <si>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</si>
  <si>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</si>
  <si>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</si>
  <si>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</si>
  <si>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</si>
  <si>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</si>
  <si>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</si>
  <si>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</si>
  <si>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</si>
  <si>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</si>
  <si>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</si>
  <si>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</si>
  <si>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</si>
  <si>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</si>
  <si>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</si>
  <si>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</si>
  <si>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</si>
  <si>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</si>
  <si>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</si>
  <si>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</si>
  <si>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</si>
  <si>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</si>
  <si>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</si>
  <si>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</si>
  <si>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</si>
  <si>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</si>
  <si>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</si>
  <si>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</si>
  <si>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</si>
  <si>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</si>
  <si>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</si>
  <si>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</si>
  <si>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</si>
  <si>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</si>
  <si>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</si>
  <si>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</si>
  <si>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</si>
  <si>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</si>
  <si>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</si>
  <si>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</si>
  <si>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</si>
  <si>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本事業は平成25年度に全体計画の見直しをし210.5ｈａとし、平成37年度に整備を完了する計画である。平成29年度末において106haを整備しており、整備率は５割に達している。
　平成18年6月から供用開始しており、処理区域・処理人口が拡大しているため、水洗化率は年々上昇している。
　平成17年3月の市町村合併により公共下水道事業との2事業をおこなっており、分析上経費を案分している。
　経費回収率については、使用料金の増加や建設費に減少に伴い、汚水処理原価が減少し経費回収率は増加している。
　収益的収支比率については、使用料収入は増加となっているが、汚水処理量の増加に伴う維持管理費等が増加しているために下降傾向となっている。
　汚水処理整備済み地区の未接続者対策や新たな整備地区の早期接続の啓発を行い、経営安定化に向けた収益の増加を図る必要がある。
　</t>
    <rPh sb="144" eb="146">
      <t>ヘイセイ</t>
    </rPh>
    <rPh sb="160" eb="162">
      <t>コウキョウ</t>
    </rPh>
    <rPh sb="162" eb="165">
      <t>ゲスイドウ</t>
    </rPh>
    <rPh sb="165" eb="167">
      <t>ジギョウ</t>
    </rPh>
    <rPh sb="170" eb="172">
      <t>ジギョウ</t>
    </rPh>
    <rPh sb="181" eb="183">
      <t>ブンセキ</t>
    </rPh>
    <rPh sb="183" eb="184">
      <t>ジョウ</t>
    </rPh>
    <rPh sb="184" eb="186">
      <t>ケイヒ</t>
    </rPh>
    <rPh sb="187" eb="189">
      <t>アンブン</t>
    </rPh>
    <rPh sb="279" eb="281">
      <t>オスイ</t>
    </rPh>
    <rPh sb="281" eb="283">
      <t>ショリ</t>
    </rPh>
    <rPh sb="283" eb="284">
      <t>リョウ</t>
    </rPh>
    <rPh sb="285" eb="287">
      <t>ゾウカ</t>
    </rPh>
    <rPh sb="288" eb="289">
      <t>トモナ</t>
    </rPh>
    <rPh sb="290" eb="292">
      <t>イジ</t>
    </rPh>
    <rPh sb="292" eb="295">
      <t>カンリヒ</t>
    </rPh>
    <rPh sb="295" eb="296">
      <t>ナド</t>
    </rPh>
    <phoneticPr fontId="4"/>
  </si>
  <si>
    <t>　平成18年の供用開始から12年目であり老朽化対策については実施していない。しかし、今後想定される定期的な修繕や大規模改修を視野に入れた計画的な財源確保をおこなっていく必要があり、ストックマネジメント計画等を整備していく。</t>
    <phoneticPr fontId="4"/>
  </si>
  <si>
    <t>　供用開始12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t>
    <rPh sb="116" eb="11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</si>
</sst>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9B-4B54-A3B1-94718F3CB2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899B-4B54-A3B1-94718F3CB2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E4-4968-B3D2-22ACD009D7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7DE4-4968-B3D2-22ACD009D7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60.34</c:v>
                </c:pt>
                <c:pt idx="1">
                  <c:v>63.19</c:v>
                </c:pt>
                <c:pt idx="2">
                  <c:v>63.44</c:v>
                </c:pt>
                <c:pt idx="3">
                  <c:v>64.92</c:v>
                </c:pt>
                <c:pt idx="4">
                  <c:v>67.37</c:v>
                </c:pt>
              </c:numCache>
            </c:numRef>
          </c:val>
          <c:extLst>
            <c:ext xmlns:c16="http://schemas.microsoft.com/office/drawing/2014/chart" uri="{C3380CC4-5D6E-409C-BE32-E72D297353CC}">
              <c16:uniqueId val="{00000000-F462-4DF1-82E9-E68D57FE4A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F462-4DF1-82E9-E68D57FE4A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94.04</c:v>
                </c:pt>
                <c:pt idx="1">
                  <c:v>91.68</c:v>
                </c:pt>
                <c:pt idx="2">
                  <c:v>91</c:v>
                </c:pt>
                <c:pt idx="3">
                  <c:v>82.48</c:v>
                </c:pt>
                <c:pt idx="4">
                  <c:v>80.349999999999994</c:v>
                </c:pt>
              </c:numCache>
            </c:numRef>
          </c:val>
          <c:extLst>
            <c:ext xmlns:c16="http://schemas.microsoft.com/office/drawing/2014/chart" uri="{C3380CC4-5D6E-409C-BE32-E72D297353CC}">
              <c16:uniqueId val="{00000000-5063-4D03-921A-3A0E74BB10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3-4D03-921A-3A0E74BB10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C8-4B42-BCDD-DC1A085CF5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C8-4B42-BCDD-DC1A085CF5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59-4B4E-9A54-81B0A755DE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59-4B4E-9A54-81B0A755DE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3E-4CC6-9476-1CBFA148E9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3E-4CC6-9476-1CBFA148E9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1-4B41-B3ED-7214A72E8D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1-4B41-B3ED-7214A72E8D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582.21</c:v>
                </c:pt>
                <c:pt idx="1">
                  <c:v>944.37</c:v>
                </c:pt>
                <c:pt idx="2">
                  <c:v>1151.5999999999999</c:v>
                </c:pt>
                <c:pt idx="3">
                  <c:v>681.64</c:v>
                </c:pt>
                <c:pt idx="4">
                  <c:v>723</c:v>
                </c:pt>
              </c:numCache>
            </c:numRef>
          </c:val>
          <c:extLst>
            <c:ext xmlns:c16="http://schemas.microsoft.com/office/drawing/2014/chart" uri="{C3380CC4-5D6E-409C-BE32-E72D297353CC}">
              <c16:uniqueId val="{00000000-EB4C-4C7E-9B4E-D90069AE86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EB4C-4C7E-9B4E-D90069AE86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82.98</c:v>
                </c:pt>
                <c:pt idx="1">
                  <c:v>65.84</c:v>
                </c:pt>
                <c:pt idx="2">
                  <c:v>65.959999999999994</c:v>
                </c:pt>
                <c:pt idx="3">
                  <c:v>85.27</c:v>
                </c:pt>
                <c:pt idx="4">
                  <c:v>85.52</c:v>
                </c:pt>
              </c:numCache>
            </c:numRef>
          </c:val>
          <c:extLst>
            <c:ext xmlns:c16="http://schemas.microsoft.com/office/drawing/2014/chart" uri="{C3380CC4-5D6E-409C-BE32-E72D297353CC}">
              <c16:uniqueId val="{00000000-658A-4BEB-AC00-9B502CC0EF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658A-4BEB-AC00-9B502CC0EF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186.26</c:v>
                </c:pt>
                <c:pt idx="1">
                  <c:v>254.01</c:v>
                </c:pt>
                <c:pt idx="2">
                  <c:v>269.52999999999997</c:v>
                </c:pt>
                <c:pt idx="3">
                  <c:v>209.84</c:v>
                </c:pt>
                <c:pt idx="4">
                  <c:v>217.1</c:v>
                </c:pt>
              </c:numCache>
            </c:numRef>
          </c:val>
          <c:extLst>
            <c:ext xmlns:c16="http://schemas.microsoft.com/office/drawing/2014/chart" uri="{C3380CC4-5D6E-409C-BE32-E72D297353CC}">
              <c16:uniqueId val="{00000000-76C9-4B64-AC0D-EF9FCCA9F0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76C9-4B64-AC0D-EF9FCCA9F0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みやき町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25473</v>
      </c>
      <c r="AM8" s="68"/>
      <c r="AN8" s="68"/>
      <c r="AO8" s="68"/>
      <c r="AP8" s="68"/>
      <c r="AQ8" s="68"/>
      <c r="AR8" s="68"/>
      <c r="AS8" s="68"/>
      <c r="AT8" s="67">
        <f>データ!T6</f>
        <v>51.92</v>
      </c>
      <c r="AU8" s="67"/>
      <c r="AV8" s="67"/>
      <c r="AW8" s="67"/>
      <c r="AX8" s="67"/>
      <c r="AY8" s="67"/>
      <c r="AZ8" s="67"/>
      <c r="BA8" s="67"/>
      <c r="BB8" s="67">
        <f>データ!U6</f>
        <v>490.62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12.59</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3196</v>
      </c>
      <c r="AM10" s="68"/>
      <c r="AN10" s="68"/>
      <c r="AO10" s="68"/>
      <c r="AP10" s="68"/>
      <c r="AQ10" s="68"/>
      <c r="AR10" s="68"/>
      <c r="AS10" s="68"/>
      <c r="AT10" s="67">
        <f>データ!W6</f>
        <v>1.06</v>
      </c>
      <c r="AU10" s="67"/>
      <c r="AV10" s="67"/>
      <c r="AW10" s="67"/>
      <c r="AX10" s="67"/>
      <c r="AY10" s="67"/>
      <c r="AZ10" s="67"/>
      <c r="BA10" s="67"/>
      <c r="BB10" s="67">
        <f>データ!X6</f>
        <v>3015.09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Nyagjl1Eb1QGt1SoXjpTwOQOa6QgiMyeL9n69bq8XhuTADMPjEl4FK1Hrhx/goGq/0d1n5bh4VaYdA89XxnElQ==" saltValue="WJk7TaiIiU4I45oN7EiRi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413461</v>
      </c>
      <c r="D6" s="32">
        <f t="shared" si="3"/>
        <v>47</v>
      </c>
      <c r="E6" s="32">
        <f t="shared" si="3"/>
        <v>17</v>
      </c>
      <c r="F6" s="32">
        <f t="shared" si="3"/>
        <v>4</v>
      </c>
      <c r="G6" s="32">
        <f t="shared" si="3"/>
        <v>0</v>
      </c>
      <c r="H6" s="32" t="str">
        <f t="shared" si="3"/>
        <v>佐賀県　みやき町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12.59</v>
      </c>
      <c r="Q6" s="33">
        <f t="shared" si="3"/>
        <v>100</v>
      </c>
      <c r="R6" s="33">
        <f t="shared" si="3"/>
        <v>3780</v>
      </c>
      <c r="S6" s="33">
        <f t="shared" si="3"/>
        <v>25473</v>
      </c>
      <c r="T6" s="33">
        <f t="shared" si="3"/>
        <v>51.92</v>
      </c>
      <c r="U6" s="33">
        <f t="shared" si="3"/>
        <v>490.62</v>
      </c>
      <c r="V6" s="33">
        <f t="shared" si="3"/>
        <v>3196</v>
      </c>
      <c r="W6" s="33">
        <f t="shared" si="3"/>
        <v>1.06</v>
      </c>
      <c r="X6" s="33">
        <f t="shared" si="3"/>
        <v>3015.09</v>
      </c>
      <c r="Y6" s="34">
        <f>IF(Y7="",NA(),Y7)</f>
        <v>94.04</v>
      </c>
      <c r="Z6" s="34">
        <f t="shared" ref="Z6:AH6" si="4">IF(Z7="",NA(),Z7)</f>
        <v>91.68</v>
      </c>
      <c r="AA6" s="34">
        <f t="shared" si="4"/>
        <v>91</v>
      </c>
      <c r="AB6" s="34">
        <f t="shared" si="4"/>
        <v>82.48</v>
      </c>
      <c r="AC6" s="34">
        <f t="shared" si="4"/>
        <v>80.349999999999994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582.21</v>
      </c>
      <c r="BG6" s="34">
        <f t="shared" ref="BG6:BO6" si="7">IF(BG7="",NA(),BG7)</f>
        <v>944.37</v>
      </c>
      <c r="BH6" s="34">
        <f t="shared" si="7"/>
        <v>1151.5999999999999</v>
      </c>
      <c r="BI6" s="34">
        <f t="shared" si="7"/>
        <v>681.64</v>
      </c>
      <c r="BJ6" s="34">
        <f t="shared" si="7"/>
        <v>723</v>
      </c>
      <c r="BK6" s="34">
        <f t="shared" si="7"/>
        <v>1554.05</v>
      </c>
      <c r="BL6" s="34">
        <f t="shared" si="7"/>
        <v>1671.86</v>
      </c>
      <c r="BM6" s="34">
        <f t="shared" si="7"/>
        <v>1673.47</v>
      </c>
      <c r="BN6" s="34">
        <f t="shared" si="7"/>
        <v>1592.72</v>
      </c>
      <c r="BO6" s="34">
        <f t="shared" si="7"/>
        <v>1223.96</v>
      </c>
      <c r="BP6" s="33" t="str">
        <f>IF(BP7="","",IF(BP7="-","【-】","【"&amp;SUBSTITUTE(TEXT(BP7,"#,##0.00"),"-","△")&amp;"】"))</f>
        <v>【1,225.44】</v>
      </c>
      <c r="BQ6" s="34">
        <f>IF(BQ7="",NA(),BQ7)</f>
        <v>82.98</v>
      </c>
      <c r="BR6" s="34">
        <f t="shared" ref="BR6:BZ6" si="8">IF(BR7="",NA(),BR7)</f>
        <v>65.84</v>
      </c>
      <c r="BS6" s="34">
        <f t="shared" si="8"/>
        <v>65.959999999999994</v>
      </c>
      <c r="BT6" s="34">
        <f t="shared" si="8"/>
        <v>85.27</v>
      </c>
      <c r="BU6" s="34">
        <f t="shared" si="8"/>
        <v>85.52</v>
      </c>
      <c r="BV6" s="34">
        <f t="shared" si="8"/>
        <v>53.01</v>
      </c>
      <c r="BW6" s="34">
        <f t="shared" si="8"/>
        <v>50.54</v>
      </c>
      <c r="BX6" s="34">
        <f t="shared" si="8"/>
        <v>49.22</v>
      </c>
      <c r="BY6" s="34">
        <f t="shared" si="8"/>
        <v>53.7</v>
      </c>
      <c r="BZ6" s="34">
        <f t="shared" si="8"/>
        <v>61.54</v>
      </c>
      <c r="CA6" s="33" t="str">
        <f>IF(CA7="","",IF(CA7="-","【-】","【"&amp;SUBSTITUTE(TEXT(CA7,"#,##0.00"),"-","△")&amp;"】"))</f>
        <v>【75.58】</v>
      </c>
      <c r="CB6" s="34">
        <f>IF(CB7="",NA(),CB7)</f>
        <v>186.26</v>
      </c>
      <c r="CC6" s="34">
        <f t="shared" ref="CC6:CK6" si="9">IF(CC7="",NA(),CC7)</f>
        <v>254.01</v>
      </c>
      <c r="CD6" s="34">
        <f t="shared" si="9"/>
        <v>269.52999999999997</v>
      </c>
      <c r="CE6" s="34">
        <f t="shared" si="9"/>
        <v>209.84</v>
      </c>
      <c r="CF6" s="34">
        <f t="shared" si="9"/>
        <v>217.1</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60.34</v>
      </c>
      <c r="CY6" s="34">
        <f t="shared" ref="CY6:DG6" si="11">IF(CY7="",NA(),CY7)</f>
        <v>63.19</v>
      </c>
      <c r="CZ6" s="34">
        <f t="shared" si="11"/>
        <v>63.44</v>
      </c>
      <c r="DA6" s="34">
        <f t="shared" si="11"/>
        <v>64.92</v>
      </c>
      <c r="DB6" s="34">
        <f t="shared" si="11"/>
        <v>67.37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413461</v>
      </c>
      <c r="D7" s="36">
        <v>47</v>
      </c>
      <c r="E7" s="36">
        <v>17</v>
      </c>
      <c r="F7" s="36">
        <v>4</v>
      </c>
      <c r="G7" s="36">
        <v>0</v>
      </c>
      <c r="H7" s="36" t="s">
        <v>110</v>
      </c>
      <c r="I7" s="36" t="s">
        <v>111</v>
      </c>
      <c r="J7" s="36" t="s">
        <v>112</v>
      </c>
      <c r="K7" s="36" t="s">
        <v>113</v>
      </c>
      <c r="L7" s="36" t="s">
        <v>114</v>
      </c>
      <c r="M7" s="36" t="s">
        <v>115</v>
      </c>
      <c r="N7" s="37" t="s">
        <v>116</v>
      </c>
      <c r="O7" s="37" t="s">
        <v>117</v>
      </c>
      <c r="P7" s="37">
        <v>12.59</v>
      </c>
      <c r="Q7" s="37">
        <v>100</v>
      </c>
      <c r="R7" s="37">
        <v>3780</v>
      </c>
      <c r="S7" s="37">
        <v>25473</v>
      </c>
      <c r="T7" s="37">
        <v>51.92</v>
      </c>
      <c r="U7" s="37">
        <v>490.62</v>
      </c>
      <c r="V7" s="37">
        <v>3196</v>
      </c>
      <c r="W7" s="37">
        <v>1.06</v>
      </c>
      <c r="X7" s="37">
        <v>3015.09</v>
      </c>
      <c r="Y7" s="37">
        <v>94.04</v>
      </c>
      <c r="Z7" s="37">
        <v>91.68</v>
      </c>
      <c r="AA7" s="37">
        <v>91</v>
      </c>
      <c r="AB7" s="37">
        <v>82.48</v>
      </c>
      <c r="AC7" s="37">
        <v>80.349999999999994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582.21</v>
      </c>
      <c r="BG7" s="37">
        <v>944.37</v>
      </c>
      <c r="BH7" s="37">
        <v>1151.5999999999999</v>
      </c>
      <c r="BI7" s="37">
        <v>681.64</v>
      </c>
      <c r="BJ7" s="37">
        <v>723</v>
      </c>
      <c r="BK7" s="37">
        <v>1554.05</v>
      </c>
      <c r="BL7" s="37">
        <v>1671.86</v>
      </c>
      <c r="BM7" s="37">
        <v>1673.47</v>
      </c>
      <c r="BN7" s="37">
        <v>1592.72</v>
      </c>
      <c r="BO7" s="37">
        <v>1223.96</v>
      </c>
      <c r="BP7" s="37">
        <v>1225.44</v>
      </c>
      <c r="BQ7" s="37">
        <v>82.98</v>
      </c>
      <c r="BR7" s="37">
        <v>65.84</v>
      </c>
      <c r="BS7" s="37">
        <v>65.959999999999994</v>
      </c>
      <c r="BT7" s="37">
        <v>85.27</v>
      </c>
      <c r="BU7" s="37">
        <v>85.52</v>
      </c>
      <c r="BV7" s="37">
        <v>53.01</v>
      </c>
      <c r="BW7" s="37">
        <v>50.54</v>
      </c>
      <c r="BX7" s="37">
        <v>49.22</v>
      </c>
      <c r="BY7" s="37">
        <v>53.7</v>
      </c>
      <c r="BZ7" s="37">
        <v>61.54</v>
      </c>
      <c r="CA7" s="37">
        <v>75.58</v>
      </c>
      <c r="CB7" s="37">
        <v>186.26</v>
      </c>
      <c r="CC7" s="37">
        <v>254.01</v>
      </c>
      <c r="CD7" s="37">
        <v>269.52999999999997</v>
      </c>
      <c r="CE7" s="37">
        <v>209.84</v>
      </c>
      <c r="CF7" s="37">
        <v>217.1</v>
      </c>
      <c r="CG7" s="37">
        <v>299.39</v>
      </c>
      <c r="CH7" s="37">
        <v>320.36</v>
      </c>
      <c r="CI7" s="37">
        <v>332.02</v>
      </c>
      <c r="CJ7" s="37">
        <v>300.35000000000002</v>
      </c>
      <c r="CK7" s="37">
        <v>267.86</v>
      </c>
      <c r="CL7" s="37">
        <v>215.23</v>
      </c>
      <c r="CM7" s="37" t="s">
        <v>116</v>
      </c>
      <c r="CN7" s="37" t="s">
        <v>116</v>
      </c>
      <c r="CO7" s="37" t="s">
        <v>116</v>
      </c>
      <c r="CP7" s="37" t="s">
        <v>116</v>
      </c>
      <c r="CQ7" s="37" t="s">
        <v>116</v>
      </c>
      <c r="CR7" s="37">
        <v>36.200000000000003</v>
      </c>
      <c r="CS7" s="37">
        <v>34.74</v>
      </c>
      <c r="CT7" s="37">
        <v>36.65</v>
      </c>
      <c r="CU7" s="37">
        <v>37.72</v>
      </c>
      <c r="CV7" s="37">
        <v>37.08</v>
      </c>
      <c r="CW7" s="37">
        <v>42.66</v>
      </c>
      <c r="CX7" s="37">
        <v>60.34</v>
      </c>
      <c r="CY7" s="37">
        <v>63.19</v>
      </c>
      <c r="CZ7" s="37">
        <v>63.44</v>
      </c>
      <c r="DA7" s="37">
        <v>64.92</v>
      </c>
      <c r="DB7" s="37">
        <v>67.37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2018-12-03T09:17:37Z</dcterms:created>
  <dcterms:modified xsi:type="dcterms:W3CDTF">2019-02-04T05:49:03Z</dcterms:modified>
  <cp:category/>
</cp:coreProperties>
</file>