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　経営比較分析表\H28\【経営比較分析表】2016_413461_47_1718\H30.2.20修正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<sst xmlns="http://schemas.openxmlformats.org/spreadsheetml/2006/main" count="240" uniqueCount="126">
  <si>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</si>
  <si>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</si>
  <si>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</si>
  <si>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</si>
  <si>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</si>
  <si>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</si>
  <si>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</si>
  <si>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</si>
  <si>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</si>
  <si>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</si>
  <si>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</si>
  <si>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</si>
  <si>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</si>
  <si>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</si>
  <si>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</si>
  <si>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</si>
  <si>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</si>
  <si>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</si>
  <si>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</si>
  <si>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</si>
  <si>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</si>
  <si>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</si>
  <si>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</si>
  <si>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</si>
  <si>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</si>
  <si>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</si>
  <si>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</si>
  <si>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</si>
  <si>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</si>
  <si>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</si>
  <si>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</si>
  <si>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</si>
  <si>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</si>
  <si>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</si>
  <si>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</si>
  <si>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</si>
  <si>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</si>
  <si>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</si>
  <si>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</si>
  <si>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</si>
  <si>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</si>
  <si>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</si>
  <si>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</si>
  <si>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</si>
  <si>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</si>
  <si>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</si>
  <si>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</si>
  <si>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</si>
  <si>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</si>
  <si>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</si>
  <si>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</si>
  <si>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</si>
  <si>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</si>
  <si>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</si>
  <si>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</si>
  <si>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</si>
  <si>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</si>
  <si>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</si>
  <si>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</si>
  <si>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</si>
  <si>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</si>
  <si>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</si>
  <si>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</si>
  <si>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</si>
  <si>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</si>
  <si>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</si>
  <si>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</si>
  <si>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</si>
  <si>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</si>
  <si>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</si>
  <si>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</si>
  <si>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</si>
  <si>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</si>
  <si>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</si>
  <si>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</si>
  <si>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</si>
  <si>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</si>
  <si>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</si>
  <si>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</si>
  <si>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</si>
  <si>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</si>
  <si>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</si>
  <si>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</si>
  <si>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</si>
  <si>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</si>
  <si>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</si>
  <si>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</si>
  <si>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</si>
  <si>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</si>
  <si>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</si>
  <si>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</si>
  <si>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</si>
  <si>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</si>
  <si>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</si>
  <si>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</si>
  <si>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</si>
  <si>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</si>
  <si>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</si>
  <si>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</si>
  <si>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</si>
  <si>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</si>
  <si>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</si>
  <si>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</si>
  <si>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</si>
  <si>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</si>
  <si>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</si>
  <si>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</si>
  <si>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</si>
  <si>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</si>
  <si>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</si>
  <si>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みやき町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</si>
  <si>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</si>
  <si>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</si>
  <si>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</si>
  <si>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</si>
  <si>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</si>
  <si>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</si>
  <si>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</si>
  <si>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</si>
  <si>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</si>
  <si>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</si>
  <si>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</si>
  <si>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18年の供用開始から11年目であり老朽化対策については実施していない。しかし、今後想定される定期的な修繕や大規模改修を視野に入れた計画的な財源確保をおこなっていく必要があり、ストックマネジメント計画等を整備していく。</t>
    <rPh sb="1" eb="3">
      <t>ヘイセイ</t>
    </rPh>
    <rPh sb="5" eb="6">
      <t>ネン</t>
    </rPh>
    <rPh sb="7" eb="9">
      <t>キョウヨウ</t>
    </rPh>
    <rPh sb="9" eb="11">
      <t>カイシ</t>
    </rPh>
    <rPh sb="15" eb="17">
      <t>ネンメ</t>
    </rPh>
    <rPh sb="20" eb="23">
      <t>ロウキュウカ</t>
    </rPh>
    <rPh sb="23" eb="25">
      <t>タイサク</t>
    </rPh>
    <rPh sb="30" eb="32">
      <t>ジッシ</t>
    </rPh>
    <rPh sb="42" eb="44">
      <t>コンゴ</t>
    </rPh>
    <rPh sb="44" eb="46">
      <t>ソウテイ</t>
    </rPh>
    <rPh sb="49" eb="51">
      <t>テイキ</t>
    </rPh>
    <rPh sb="51" eb="52">
      <t>テキ</t>
    </rPh>
    <rPh sb="53" eb="55">
      <t>シュウゼン</t>
    </rPh>
    <rPh sb="56" eb="59">
      <t>ダイキボ</t>
    </rPh>
    <rPh sb="59" eb="61">
      <t>カイシュウ</t>
    </rPh>
    <rPh sb="62" eb="64">
      <t>シヤ</t>
    </rPh>
    <rPh sb="65" eb="66">
      <t>イ</t>
    </rPh>
    <rPh sb="68" eb="71">
      <t>ケイカクテキ</t>
    </rPh>
    <rPh sb="72" eb="74">
      <t>ザイゲン</t>
    </rPh>
    <rPh sb="74" eb="76">
      <t>カクホ</t>
    </rPh>
    <rPh sb="84" eb="86">
      <t>ヒツヨウ</t>
    </rPh>
    <rPh sb="100" eb="102">
      <t>ケイカク</t>
    </rPh>
    <rPh sb="102" eb="103">
      <t>トウ</t>
    </rPh>
    <rPh sb="104" eb="106">
      <t>セイビ</t>
    </rPh>
    <phoneticPr fontId="4"/>
  </si>
  <si>
    <t>非設置</t>
    <rPh sb="0" eb="1">
      <t>ヒ</t>
    </rPh>
    <rPh sb="1" eb="3">
      <t>セッチ</t>
    </rPh>
    <phoneticPr fontId="4"/>
  </si>
  <si>
    <t>　供用開始11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 eb="3">
      <t>キョウヨウ</t>
    </rPh>
    <rPh sb="3" eb="5">
      <t>カイシ</t>
    </rPh>
    <rPh sb="7" eb="9">
      <t>ネンメ</t>
    </rPh>
    <rPh sb="10" eb="11">
      <t>ムカ</t>
    </rPh>
    <rPh sb="12" eb="14">
      <t>ショリ</t>
    </rPh>
    <rPh sb="14" eb="16">
      <t>クイキ</t>
    </rPh>
    <rPh sb="17" eb="19">
      <t>ショリ</t>
    </rPh>
    <rPh sb="19" eb="21">
      <t>ジンコウ</t>
    </rPh>
    <rPh sb="22" eb="24">
      <t>ネンネン</t>
    </rPh>
    <rPh sb="24" eb="26">
      <t>カクダイ</t>
    </rPh>
    <rPh sb="27" eb="29">
      <t>シュウエキ</t>
    </rPh>
    <rPh sb="30" eb="31">
      <t>ア</t>
    </rPh>
    <rPh sb="42" eb="44">
      <t>ケンセツ</t>
    </rPh>
    <rPh sb="44" eb="45">
      <t>ヒ</t>
    </rPh>
    <rPh sb="46" eb="47">
      <t>カカ</t>
    </rPh>
    <rPh sb="48" eb="51">
      <t>ショウカンキン</t>
    </rPh>
    <rPh sb="52" eb="54">
      <t>ゾウダイ</t>
    </rPh>
    <rPh sb="59" eb="62">
      <t>ショウカンキン</t>
    </rPh>
    <rPh sb="63" eb="65">
      <t>ザイゲン</t>
    </rPh>
    <rPh sb="69" eb="72">
      <t>シヨウリョウ</t>
    </rPh>
    <rPh sb="76" eb="79">
      <t>コウフゼイ</t>
    </rPh>
    <rPh sb="79" eb="81">
      <t>ソチ</t>
    </rPh>
    <rPh sb="81" eb="83">
      <t>ソウトウ</t>
    </rPh>
    <rPh sb="83" eb="84">
      <t>ブン</t>
    </rPh>
    <rPh sb="85" eb="87">
      <t>イッパン</t>
    </rPh>
    <rPh sb="87" eb="89">
      <t>カイケイ</t>
    </rPh>
    <rPh sb="92" eb="94">
      <t>クリイレ</t>
    </rPh>
    <rPh sb="94" eb="95">
      <t>キン</t>
    </rPh>
    <rPh sb="103" eb="105">
      <t>アカジ</t>
    </rPh>
    <rPh sb="105" eb="106">
      <t>ホ</t>
    </rPh>
    <rPh sb="112" eb="114">
      <t>クリイレ</t>
    </rPh>
    <rPh sb="114" eb="115">
      <t>キン</t>
    </rPh>
    <rPh sb="116" eb="118">
      <t>ゾウカ</t>
    </rPh>
    <rPh sb="119" eb="121">
      <t>ソウテイ</t>
    </rPh>
    <rPh sb="127" eb="129">
      <t>ケイエイ</t>
    </rPh>
    <rPh sb="130" eb="133">
      <t>アンテイカ</t>
    </rPh>
    <rPh sb="135" eb="137">
      <t>シュウニュウ</t>
    </rPh>
    <rPh sb="138" eb="141">
      <t>シヨウリョウ</t>
    </rPh>
    <rPh sb="143" eb="145">
      <t>カクホ</t>
    </rPh>
    <rPh sb="146" eb="148">
      <t>ジュウヨウ</t>
    </rPh>
    <rPh sb="148" eb="150">
      <t>ジコウ</t>
    </rPh>
    <rPh sb="154" eb="155">
      <t>ミ</t>
    </rPh>
    <rPh sb="155" eb="157">
      <t>セツゾク</t>
    </rPh>
    <rPh sb="157" eb="158">
      <t>シャ</t>
    </rPh>
    <rPh sb="160" eb="162">
      <t>カニュウ</t>
    </rPh>
    <rPh sb="162" eb="164">
      <t>ケイハツ</t>
    </rPh>
    <rPh sb="165" eb="167">
      <t>ドリョク</t>
    </rPh>
    <rPh sb="169" eb="171">
      <t>イッポウ</t>
    </rPh>
    <rPh sb="172" eb="174">
      <t>リョウキン</t>
    </rPh>
    <rPh sb="174" eb="176">
      <t>カイテイ</t>
    </rPh>
    <rPh sb="177" eb="178">
      <t>フク</t>
    </rPh>
    <rPh sb="180" eb="182">
      <t>シュウニュウ</t>
    </rPh>
    <rPh sb="182" eb="184">
      <t>カクホ</t>
    </rPh>
    <rPh sb="184" eb="185">
      <t>オヨ</t>
    </rPh>
    <rPh sb="186" eb="189">
      <t>コウリツテキ</t>
    </rPh>
    <rPh sb="190" eb="192">
      <t>シシュツ</t>
    </rPh>
    <rPh sb="193" eb="194">
      <t>ツト</t>
    </rPh>
    <rPh sb="196" eb="198">
      <t>ヒツヨウ</t>
    </rPh>
    <phoneticPr fontId="4"/>
  </si>
  <si>
    <t>　本町の公共下水道事業は、平成25年度に全体計画の見直しをし、全体計画面積を320.5haとし平成37年度に整備を完了する計画である。平成28年度末において187haを整備しており、整備率は６割に達している。
　平成18年6月から供用開始しており、処理区域・処理人口が拡大しているため、施設利用率・水洗化率は年々上昇している。施設利用率は類似団体平均値に及ばないものの、水洗化率については平均を超える値となっている。
　平成17年3月の市町村合併により特定環境保全公共下水道事業との2事業をおこなっており、分析上経費を案分している。
　経費回収率は、使用料金の増加や建設費に減少に伴い、汚水処理原価が減少し経費回収率は増加している。
　収益的収支比率は、使用料収入は増加となっているが、地方債の償還金が増加しているためにやや下降傾向となっている。
　汚水処理整備済み地区の未接続者対策や新たな整備地区の早期接続の啓発を行い、経営安定化に向けた収益の増加を図る必要がある。
　</t>
    <rPh sb="1" eb="3">
      <t>ホンチョウ</t>
    </rPh>
    <rPh sb="4" eb="6">
      <t>コウキョウ</t>
    </rPh>
    <rPh sb="6" eb="9">
      <t>ゲスイドウ</t>
    </rPh>
    <rPh sb="9" eb="11">
      <t>ジギョウ</t>
    </rPh>
    <rPh sb="47" eb="49">
      <t>ヘイセイ</t>
    </rPh>
    <rPh sb="51" eb="53">
      <t>ネンド</t>
    </rPh>
    <rPh sb="54" eb="56">
      <t>セイビ</t>
    </rPh>
    <rPh sb="57" eb="59">
      <t>カンリョウ</t>
    </rPh>
    <rPh sb="61" eb="63">
      <t>ケイカク</t>
    </rPh>
    <rPh sb="67" eb="69">
      <t>ヘイセイ</t>
    </rPh>
    <rPh sb="71" eb="74">
      <t>ネンドマツ</t>
    </rPh>
    <rPh sb="84" eb="86">
      <t>セイビ</t>
    </rPh>
    <rPh sb="91" eb="93">
      <t>セイビ</t>
    </rPh>
    <rPh sb="93" eb="94">
      <t>リツ</t>
    </rPh>
    <rPh sb="96" eb="97">
      <t>ワリ</t>
    </rPh>
    <rPh sb="98" eb="99">
      <t>タッ</t>
    </rPh>
    <rPh sb="106" eb="108">
      <t>ヘイセイ</t>
    </rPh>
    <rPh sb="110" eb="111">
      <t>ネン</t>
    </rPh>
    <rPh sb="112" eb="113">
      <t>ガツ</t>
    </rPh>
    <rPh sb="115" eb="117">
      <t>キョウヨウ</t>
    </rPh>
    <rPh sb="117" eb="119">
      <t>カイシ</t>
    </rPh>
    <rPh sb="124" eb="126">
      <t>ショリ</t>
    </rPh>
    <rPh sb="126" eb="128">
      <t>クイキ</t>
    </rPh>
    <rPh sb="129" eb="131">
      <t>ショリ</t>
    </rPh>
    <rPh sb="131" eb="133">
      <t>ジンコウ</t>
    </rPh>
    <rPh sb="134" eb="136">
      <t>カクダイ</t>
    </rPh>
    <rPh sb="143" eb="145">
      <t>シセツ</t>
    </rPh>
    <rPh sb="145" eb="148">
      <t>リヨウリツ</t>
    </rPh>
    <rPh sb="149" eb="152">
      <t>スイセンカ</t>
    </rPh>
    <rPh sb="152" eb="153">
      <t>リツ</t>
    </rPh>
    <rPh sb="154" eb="156">
      <t>ネンネン</t>
    </rPh>
    <rPh sb="156" eb="158">
      <t>ジョウショウ</t>
    </rPh>
    <rPh sb="163" eb="165">
      <t>シセツ</t>
    </rPh>
    <rPh sb="165" eb="168">
      <t>リヨウリツ</t>
    </rPh>
    <rPh sb="169" eb="171">
      <t>ルイジ</t>
    </rPh>
    <rPh sb="171" eb="173">
      <t>ダンタイ</t>
    </rPh>
    <rPh sb="173" eb="176">
      <t>ヘイキンチ</t>
    </rPh>
    <rPh sb="177" eb="178">
      <t>オヨ</t>
    </rPh>
    <rPh sb="185" eb="188">
      <t>スイセンカ</t>
    </rPh>
    <rPh sb="188" eb="189">
      <t>リツ</t>
    </rPh>
    <rPh sb="194" eb="196">
      <t>ヘイキン</t>
    </rPh>
    <rPh sb="197" eb="198">
      <t>コ</t>
    </rPh>
    <rPh sb="200" eb="201">
      <t>アタイ</t>
    </rPh>
    <rPh sb="226" eb="228">
      <t>トクテイ</t>
    </rPh>
    <rPh sb="228" eb="230">
      <t>カンキョウ</t>
    </rPh>
    <rPh sb="230" eb="232">
      <t>ホゼン</t>
    </rPh>
    <rPh sb="318" eb="320">
      <t>シュウエキ</t>
    </rPh>
    <rPh sb="320" eb="321">
      <t>テキ</t>
    </rPh>
    <rPh sb="321" eb="323">
      <t>シュウシ</t>
    </rPh>
    <rPh sb="323" eb="325">
      <t>ヒリツ</t>
    </rPh>
    <rPh sb="327" eb="330">
      <t>シヨウリョウ</t>
    </rPh>
    <rPh sb="330" eb="332">
      <t>シュウニュウ</t>
    </rPh>
    <rPh sb="333" eb="335">
      <t>ゾウカ</t>
    </rPh>
    <rPh sb="343" eb="346">
      <t>チホウサイ</t>
    </rPh>
    <rPh sb="347" eb="349">
      <t>ショウカン</t>
    </rPh>
    <rPh sb="349" eb="350">
      <t>キン</t>
    </rPh>
    <rPh sb="351" eb="353">
      <t>ゾウカ</t>
    </rPh>
    <rPh sb="362" eb="364">
      <t>カコウ</t>
    </rPh>
    <rPh sb="364" eb="36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</si>
</sst>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987712"/>
        <c:axId val="7198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71987712"/>
        <c:axId val="71988104"/>
      </c:lineChart>
      <c:dateAx>
        <c:axId val="71987712"/>
        <c:scaling>
          <c:orientation val="minMax"/>
        </c:scaling>
        <c:delete val="1"/>
        <c:axPos val="b"/>
        <c:numFmt formatCode="ge" sourceLinked="1"/>
        <c:majorTickMark val="none"/>
        <c:minorTickMark val="none"/>
        <c:tickLblPos val="none"/>
        <c:crossAx val="71988104"/>
        <c:crosses val="autoZero"/>
        <c:auto val="1"/>
        <c:lblOffset val="100"/>
        <c:baseTimeUnit val="years"/>
      </c:dateAx>
      <c:valAx>
        <c:axId val="7198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26.13</c:v>
                </c:pt>
                <c:pt idx="1">
                  <c:v>28.56</c:v>
                </c:pt>
                <c:pt idx="2">
                  <c:v>31.13</c:v>
                </c:pt>
                <c:pt idx="3">
                  <c:v>33.22</c:v>
                </c:pt>
                <c:pt idx="4">
                  <c:v>35</c:v>
                </c:pt>
              </c:numCache>
            </c:numRef>
          </c:val>
        </c:ser>
        <c:dLbls>
          <c:showLegendKey val="0"/>
          <c:showVal val="0"/>
          <c:showCatName val="0"/>
          <c:showSerName val="0"/>
          <c:showPercent val="0"/>
          <c:showBubbleSize val="0"/>
        </c:dLbls>
        <c:gapWidth val="150"/>
        <c:axId val="345579080"/>
        <c:axId val="34557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345579080"/>
        <c:axId val="345579472"/>
      </c:lineChart>
      <c:dateAx>
        <c:axId val="345579080"/>
        <c:scaling>
          <c:orientation val="minMax"/>
        </c:scaling>
        <c:delete val="1"/>
        <c:axPos val="b"/>
        <c:numFmt formatCode="ge" sourceLinked="1"/>
        <c:majorTickMark val="none"/>
        <c:minorTickMark val="none"/>
        <c:tickLblPos val="none"/>
        <c:crossAx val="345579472"/>
        <c:crosses val="autoZero"/>
        <c:auto val="1"/>
        <c:lblOffset val="100"/>
        <c:baseTimeUnit val="years"/>
      </c:dateAx>
      <c:valAx>
        <c:axId val="34557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7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63.25</c:v>
                </c:pt>
                <c:pt idx="1">
                  <c:v>67.72</c:v>
                </c:pt>
                <c:pt idx="2">
                  <c:v>67.989999999999995</c:v>
                </c:pt>
                <c:pt idx="3">
                  <c:v>72.099999999999994</c:v>
                </c:pt>
                <c:pt idx="4">
                  <c:v>73.27</c:v>
                </c:pt>
              </c:numCache>
            </c:numRef>
          </c:val>
        </c:ser>
        <c:dLbls>
          <c:showLegendKey val="0"/>
          <c:showVal val="0"/>
          <c:showCatName val="0"/>
          <c:showSerName val="0"/>
          <c:showPercent val="0"/>
          <c:showBubbleSize val="0"/>
        </c:dLbls>
        <c:gapWidth val="150"/>
        <c:axId val="628984960"/>
        <c:axId val="62898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628984960"/>
        <c:axId val="628985352"/>
      </c:lineChart>
      <c:dateAx>
        <c:axId val="628984960"/>
        <c:scaling>
          <c:orientation val="minMax"/>
        </c:scaling>
        <c:delete val="1"/>
        <c:axPos val="b"/>
        <c:numFmt formatCode="ge" sourceLinked="1"/>
        <c:majorTickMark val="none"/>
        <c:minorTickMark val="none"/>
        <c:tickLblPos val="none"/>
        <c:crossAx val="628985352"/>
        <c:crosses val="autoZero"/>
        <c:auto val="1"/>
        <c:lblOffset val="100"/>
        <c:baseTimeUnit val="years"/>
      </c:dateAx>
      <c:valAx>
        <c:axId val="62898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9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96.49</c:v>
                </c:pt>
                <c:pt idx="1">
                  <c:v>97.02</c:v>
                </c:pt>
                <c:pt idx="2">
                  <c:v>90.99</c:v>
                </c:pt>
                <c:pt idx="3">
                  <c:v>88.74</c:v>
                </c:pt>
                <c:pt idx="4">
                  <c:v>80.67</c:v>
                </c:pt>
              </c:numCache>
            </c:numRef>
          </c:val>
        </c:ser>
        <c:dLbls>
          <c:showLegendKey val="0"/>
          <c:showVal val="0"/>
          <c:showCatName val="0"/>
          <c:showSerName val="0"/>
          <c:showPercent val="0"/>
          <c:showBubbleSize val="0"/>
        </c:dLbls>
        <c:gapWidth val="150"/>
        <c:axId val="399433864"/>
        <c:axId val="39943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433864"/>
        <c:axId val="399434256"/>
      </c:lineChart>
      <c:dateAx>
        <c:axId val="399433864"/>
        <c:scaling>
          <c:orientation val="minMax"/>
        </c:scaling>
        <c:delete val="1"/>
        <c:axPos val="b"/>
        <c:numFmt formatCode="ge" sourceLinked="1"/>
        <c:majorTickMark val="none"/>
        <c:minorTickMark val="none"/>
        <c:tickLblPos val="none"/>
        <c:crossAx val="399434256"/>
        <c:crosses val="autoZero"/>
        <c:auto val="1"/>
        <c:lblOffset val="100"/>
        <c:baseTimeUnit val="years"/>
      </c:dateAx>
      <c:valAx>
        <c:axId val="3994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435432"/>
        <c:axId val="15244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435432"/>
        <c:axId val="152440776"/>
      </c:lineChart>
      <c:dateAx>
        <c:axId val="399435432"/>
        <c:scaling>
          <c:orientation val="minMax"/>
        </c:scaling>
        <c:delete val="1"/>
        <c:axPos val="b"/>
        <c:numFmt formatCode="ge" sourceLinked="1"/>
        <c:majorTickMark val="none"/>
        <c:minorTickMark val="none"/>
        <c:tickLblPos val="none"/>
        <c:crossAx val="152440776"/>
        <c:crosses val="autoZero"/>
        <c:auto val="1"/>
        <c:lblOffset val="100"/>
        <c:baseTimeUnit val="years"/>
      </c:dateAx>
      <c:valAx>
        <c:axId val="15244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3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41952"/>
        <c:axId val="1524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41952"/>
        <c:axId val="152442344"/>
      </c:lineChart>
      <c:dateAx>
        <c:axId val="152441952"/>
        <c:scaling>
          <c:orientation val="minMax"/>
        </c:scaling>
        <c:delete val="1"/>
        <c:axPos val="b"/>
        <c:numFmt formatCode="ge" sourceLinked="1"/>
        <c:majorTickMark val="none"/>
        <c:minorTickMark val="none"/>
        <c:tickLblPos val="none"/>
        <c:crossAx val="152442344"/>
        <c:crosses val="autoZero"/>
        <c:auto val="1"/>
        <c:lblOffset val="100"/>
        <c:baseTimeUnit val="years"/>
      </c:dateAx>
      <c:valAx>
        <c:axId val="1524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8388936"/>
        <c:axId val="66838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8388936"/>
        <c:axId val="668389328"/>
      </c:lineChart>
      <c:dateAx>
        <c:axId val="668388936"/>
        <c:scaling>
          <c:orientation val="minMax"/>
        </c:scaling>
        <c:delete val="1"/>
        <c:axPos val="b"/>
        <c:numFmt formatCode="ge" sourceLinked="1"/>
        <c:majorTickMark val="none"/>
        <c:minorTickMark val="none"/>
        <c:tickLblPos val="none"/>
        <c:crossAx val="668389328"/>
        <c:crosses val="autoZero"/>
        <c:auto val="1"/>
        <c:lblOffset val="100"/>
        <c:baseTimeUnit val="years"/>
      </c:dateAx>
      <c:valAx>
        <c:axId val="66838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38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804672"/>
        <c:axId val="23180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804672"/>
        <c:axId val="231805064"/>
      </c:lineChart>
      <c:dateAx>
        <c:axId val="231804672"/>
        <c:scaling>
          <c:orientation val="minMax"/>
        </c:scaling>
        <c:delete val="1"/>
        <c:axPos val="b"/>
        <c:numFmt formatCode="ge" sourceLinked="1"/>
        <c:majorTickMark val="none"/>
        <c:minorTickMark val="none"/>
        <c:tickLblPos val="none"/>
        <c:crossAx val="231805064"/>
        <c:crosses val="autoZero"/>
        <c:auto val="1"/>
        <c:lblOffset val="100"/>
        <c:baseTimeUnit val="years"/>
      </c:dateAx>
      <c:valAx>
        <c:axId val="23180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1142.82</c:v>
                </c:pt>
                <c:pt idx="1">
                  <c:v>925.79</c:v>
                </c:pt>
                <c:pt idx="2">
                  <c:v>1612.61</c:v>
                </c:pt>
                <c:pt idx="3">
                  <c:v>2035.79</c:v>
                </c:pt>
                <c:pt idx="4">
                  <c:v>1188.5</c:v>
                </c:pt>
              </c:numCache>
            </c:numRef>
          </c:val>
        </c:ser>
        <c:dLbls>
          <c:showLegendKey val="0"/>
          <c:showVal val="0"/>
          <c:showCatName val="0"/>
          <c:showSerName val="0"/>
          <c:showPercent val="0"/>
          <c:showBubbleSize val="0"/>
        </c:dLbls>
        <c:gapWidth val="150"/>
        <c:axId val="230237336"/>
        <c:axId val="2302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30237336"/>
        <c:axId val="230237728"/>
      </c:lineChart>
      <c:dateAx>
        <c:axId val="230237336"/>
        <c:scaling>
          <c:orientation val="minMax"/>
        </c:scaling>
        <c:delete val="1"/>
        <c:axPos val="b"/>
        <c:numFmt formatCode="ge" sourceLinked="1"/>
        <c:majorTickMark val="none"/>
        <c:minorTickMark val="none"/>
        <c:tickLblPos val="none"/>
        <c:crossAx val="230237728"/>
        <c:crosses val="autoZero"/>
        <c:auto val="1"/>
        <c:lblOffset val="100"/>
        <c:baseTimeUnit val="years"/>
      </c:dateAx>
      <c:valAx>
        <c:axId val="2302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3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79.930000000000007</c:v>
                </c:pt>
                <c:pt idx="1">
                  <c:v>84.16</c:v>
                </c:pt>
                <c:pt idx="2">
                  <c:v>61.21</c:v>
                </c:pt>
                <c:pt idx="3">
                  <c:v>57.54</c:v>
                </c:pt>
                <c:pt idx="4">
                  <c:v>80.319999999999993</c:v>
                </c:pt>
              </c:numCache>
            </c:numRef>
          </c:val>
        </c:ser>
        <c:dLbls>
          <c:showLegendKey val="0"/>
          <c:showVal val="0"/>
          <c:showCatName val="0"/>
          <c:showSerName val="0"/>
          <c:showPercent val="0"/>
          <c:showBubbleSize val="0"/>
        </c:dLbls>
        <c:gapWidth val="150"/>
        <c:axId val="230238904"/>
        <c:axId val="23425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30238904"/>
        <c:axId val="234251728"/>
      </c:lineChart>
      <c:dateAx>
        <c:axId val="230238904"/>
        <c:scaling>
          <c:orientation val="minMax"/>
        </c:scaling>
        <c:delete val="1"/>
        <c:axPos val="b"/>
        <c:numFmt formatCode="ge" sourceLinked="1"/>
        <c:majorTickMark val="none"/>
        <c:minorTickMark val="none"/>
        <c:tickLblPos val="none"/>
        <c:crossAx val="234251728"/>
        <c:crosses val="autoZero"/>
        <c:auto val="1"/>
        <c:lblOffset val="100"/>
        <c:baseTimeUnit val="years"/>
      </c:dateAx>
      <c:valAx>
        <c:axId val="2342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3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181.95</c:v>
                </c:pt>
                <c:pt idx="1">
                  <c:v>182.03</c:v>
                </c:pt>
                <c:pt idx="2">
                  <c:v>266</c:v>
                </c:pt>
                <c:pt idx="3">
                  <c:v>283.19</c:v>
                </c:pt>
                <c:pt idx="4">
                  <c:v>204.71</c:v>
                </c:pt>
              </c:numCache>
            </c:numRef>
          </c:val>
        </c:ser>
        <c:dLbls>
          <c:showLegendKey val="0"/>
          <c:showVal val="0"/>
          <c:showCatName val="0"/>
          <c:showSerName val="0"/>
          <c:showPercent val="0"/>
          <c:showBubbleSize val="0"/>
        </c:dLbls>
        <c:gapWidth val="150"/>
        <c:axId val="234252904"/>
        <c:axId val="23425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34252904"/>
        <c:axId val="234253296"/>
      </c:lineChart>
      <c:dateAx>
        <c:axId val="234252904"/>
        <c:scaling>
          <c:orientation val="minMax"/>
        </c:scaling>
        <c:delete val="1"/>
        <c:axPos val="b"/>
        <c:numFmt formatCode="ge" sourceLinked="1"/>
        <c:majorTickMark val="none"/>
        <c:minorTickMark val="none"/>
        <c:tickLblPos val="none"/>
        <c:crossAx val="234253296"/>
        <c:crosses val="autoZero"/>
        <c:auto val="1"/>
        <c:lblOffset val="100"/>
        <c:baseTimeUnit val="years"/>
      </c:dateAx>
      <c:valAx>
        <c:axId val="23425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5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みやき町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123</v>
      </c>
      <c r="AE8" s="49"/>
      <c r="AF8" s="49"/>
      <c r="AG8" s="49"/>
      <c r="AH8" s="49"/>
      <c r="AI8" s="49"/>
      <c r="AJ8" s="49"/>
      <c r="AK8" s="4"/>
      <c r="AL8" s="50">
        <f>データ!S6</f>
        <v>25552</v>
      </c>
      <c r="AM8" s="50"/>
      <c r="AN8" s="50"/>
      <c r="AO8" s="50"/>
      <c r="AP8" s="50"/>
      <c r="AQ8" s="50"/>
      <c r="AR8" s="50"/>
      <c r="AS8" s="50"/>
      <c r="AT8" s="45">
        <f>データ!T6</f>
        <v>51.92</v>
      </c>
      <c r="AU8" s="45"/>
      <c r="AV8" s="45"/>
      <c r="AW8" s="45"/>
      <c r="AX8" s="45"/>
      <c r="AY8" s="45"/>
      <c r="AZ8" s="45"/>
      <c r="BA8" s="45"/>
      <c r="BB8" s="45">
        <f>データ!U6</f>
        <v>492.14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22.45</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5724</v>
      </c>
      <c r="AM10" s="50"/>
      <c r="AN10" s="50"/>
      <c r="AO10" s="50"/>
      <c r="AP10" s="50"/>
      <c r="AQ10" s="50"/>
      <c r="AR10" s="50"/>
      <c r="AS10" s="50"/>
      <c r="AT10" s="45">
        <f>データ!W6</f>
        <v>1.87</v>
      </c>
      <c r="AU10" s="45"/>
      <c r="AV10" s="45"/>
      <c r="AW10" s="45"/>
      <c r="AX10" s="45"/>
      <c r="AY10" s="45"/>
      <c r="AZ10" s="45"/>
      <c r="BA10" s="45"/>
      <c r="BB10" s="45">
        <f>データ!X6</f>
        <v>3060.96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413461</v>
      </c>
      <c r="D6" s="33">
        <f t="shared" si="3"/>
        <v>47</v>
      </c>
      <c r="E6" s="33">
        <f t="shared" si="3"/>
        <v>17</v>
      </c>
      <c r="F6" s="33">
        <f t="shared" si="3"/>
        <v>1</v>
      </c>
      <c r="G6" s="33">
        <f t="shared" si="3"/>
        <v>0</v>
      </c>
      <c r="H6" s="33" t="str">
        <f t="shared" si="3"/>
        <v>佐賀県　みやき町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22.45</v>
      </c>
      <c r="Q6" s="34">
        <f t="shared" si="3"/>
        <v>100</v>
      </c>
      <c r="R6" s="34">
        <f t="shared" si="3"/>
        <v>3780</v>
      </c>
      <c r="S6" s="34">
        <f t="shared" si="3"/>
        <v>25552</v>
      </c>
      <c r="T6" s="34">
        <f t="shared" si="3"/>
        <v>51.92</v>
      </c>
      <c r="U6" s="34">
        <f t="shared" si="3"/>
        <v>492.14</v>
      </c>
      <c r="V6" s="34">
        <f t="shared" si="3"/>
        <v>5724</v>
      </c>
      <c r="W6" s="34">
        <f t="shared" si="3"/>
        <v>1.87</v>
      </c>
      <c r="X6" s="34">
        <f t="shared" si="3"/>
        <v>3060.96</v>
      </c>
      <c r="Y6" s="35">
        <f>IF(Y7="",NA(),Y7)</f>
        <v>96.49</v>
      </c>
      <c r="Z6" s="35">
        <f t="shared" ref="Z6:AH6" si="4">IF(Z7="",NA(),Z7)</f>
        <v>97.02</v>
      </c>
      <c r="AA6" s="35">
        <f t="shared" si="4"/>
        <v>90.99</v>
      </c>
      <c r="AB6" s="35">
        <f t="shared" si="4"/>
        <v>88.74</v>
      </c>
      <c r="AC6" s="35">
        <f t="shared" si="4"/>
        <v>80.67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1142.82</v>
      </c>
      <c r="BG6" s="35">
        <f t="shared" ref="BG6:BO6" si="7">IF(BG7="",NA(),BG7)</f>
        <v>925.79</v>
      </c>
      <c r="BH6" s="35">
        <f t="shared" si="7"/>
        <v>1612.61</v>
      </c>
      <c r="BI6" s="35">
        <f t="shared" si="7"/>
        <v>2035.79</v>
      </c>
      <c r="BJ6" s="35">
        <f t="shared" si="7"/>
        <v>1188.5</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79.930000000000007</v>
      </c>
      <c r="BR6" s="35">
        <f t="shared" ref="BR6:BZ6" si="8">IF(BR7="",NA(),BR7)</f>
        <v>84.16</v>
      </c>
      <c r="BS6" s="35">
        <f t="shared" si="8"/>
        <v>61.21</v>
      </c>
      <c r="BT6" s="35">
        <f t="shared" si="8"/>
        <v>57.54</v>
      </c>
      <c r="BU6" s="35">
        <f t="shared" si="8"/>
        <v>80.319999999999993</v>
      </c>
      <c r="BV6" s="35">
        <f t="shared" si="8"/>
        <v>57.36</v>
      </c>
      <c r="BW6" s="35">
        <f t="shared" si="8"/>
        <v>57.33</v>
      </c>
      <c r="BX6" s="35">
        <f t="shared" si="8"/>
        <v>60.78</v>
      </c>
      <c r="BY6" s="35">
        <f t="shared" si="8"/>
        <v>60.17</v>
      </c>
      <c r="BZ6" s="35">
        <f t="shared" si="8"/>
        <v>65.569999999999993</v>
      </c>
      <c r="CA6" s="34" t="str">
        <f>IF(CA7="","",IF(CA7="-","【-】","【"&amp;SUBSTITUTE(TEXT(CA7,"#,##0.00"),"-","△")&amp;"】"))</f>
        <v>【100.04】</v>
      </c>
      <c r="CB6" s="35">
        <f>IF(CB7="",NA(),CB7)</f>
        <v>181.95</v>
      </c>
      <c r="CC6" s="35">
        <f t="shared" ref="CC6:CK6" si="9">IF(CC7="",NA(),CC7)</f>
        <v>182.03</v>
      </c>
      <c r="CD6" s="35">
        <f t="shared" si="9"/>
        <v>266</v>
      </c>
      <c r="CE6" s="35">
        <f t="shared" si="9"/>
        <v>283.19</v>
      </c>
      <c r="CF6" s="35">
        <f t="shared" si="9"/>
        <v>204.71</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26.13</v>
      </c>
      <c r="CN6" s="35">
        <f t="shared" ref="CN6:CV6" si="10">IF(CN7="",NA(),CN7)</f>
        <v>28.56</v>
      </c>
      <c r="CO6" s="35">
        <f t="shared" si="10"/>
        <v>31.13</v>
      </c>
      <c r="CP6" s="35">
        <f t="shared" si="10"/>
        <v>33.22</v>
      </c>
      <c r="CQ6" s="35">
        <f t="shared" si="10"/>
        <v>35</v>
      </c>
      <c r="CR6" s="35">
        <f t="shared" si="10"/>
        <v>40.07</v>
      </c>
      <c r="CS6" s="35">
        <f t="shared" si="10"/>
        <v>39.92</v>
      </c>
      <c r="CT6" s="35">
        <f t="shared" si="10"/>
        <v>41.63</v>
      </c>
      <c r="CU6" s="35">
        <f t="shared" si="10"/>
        <v>44.89</v>
      </c>
      <c r="CV6" s="35">
        <f t="shared" si="10"/>
        <v>40.75</v>
      </c>
      <c r="CW6" s="34" t="str">
        <f>IF(CW7="","",IF(CW7="-","【-】","【"&amp;SUBSTITUTE(TEXT(CW7,"#,##0.00"),"-","△")&amp;"】"))</f>
        <v>【60.09】</v>
      </c>
      <c r="CX6" s="35">
        <f>IF(CX7="",NA(),CX7)</f>
        <v>63.25</v>
      </c>
      <c r="CY6" s="35">
        <f t="shared" ref="CY6:DG6" si="11">IF(CY7="",NA(),CY7)</f>
        <v>67.72</v>
      </c>
      <c r="CZ6" s="35">
        <f t="shared" si="11"/>
        <v>67.989999999999995</v>
      </c>
      <c r="DA6" s="35">
        <f t="shared" si="11"/>
        <v>72.099999999999994</v>
      </c>
      <c r="DB6" s="35">
        <f t="shared" si="11"/>
        <v>73.27</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413461</v>
      </c>
      <c r="D7" s="37">
        <v>47</v>
      </c>
      <c r="E7" s="37">
        <v>17</v>
      </c>
      <c r="F7" s="37">
        <v>1</v>
      </c>
      <c r="G7" s="37">
        <v>0</v>
      </c>
      <c r="H7" s="37" t="s">
        <v>110</v>
      </c>
      <c r="I7" s="37" t="s">
        <v>111</v>
      </c>
      <c r="J7" s="37" t="s">
        <v>112</v>
      </c>
      <c r="K7" s="37" t="s">
        <v>113</v>
      </c>
      <c r="L7" s="37" t="s">
        <v>114</v>
      </c>
      <c r="M7" s="37"/>
      <c r="N7" s="38" t="s">
        <v>115</v>
      </c>
      <c r="O7" s="38" t="s">
        <v>116</v>
      </c>
      <c r="P7" s="38">
        <v>22.45</v>
      </c>
      <c r="Q7" s="38">
        <v>100</v>
      </c>
      <c r="R7" s="38">
        <v>3780</v>
      </c>
      <c r="S7" s="38">
        <v>25552</v>
      </c>
      <c r="T7" s="38">
        <v>51.92</v>
      </c>
      <c r="U7" s="38">
        <v>492.14</v>
      </c>
      <c r="V7" s="38">
        <v>5724</v>
      </c>
      <c r="W7" s="38">
        <v>1.87</v>
      </c>
      <c r="X7" s="38">
        <v>3060.96</v>
      </c>
      <c r="Y7" s="38">
        <v>96.49</v>
      </c>
      <c r="Z7" s="38">
        <v>97.02</v>
      </c>
      <c r="AA7" s="38">
        <v>90.99</v>
      </c>
      <c r="AB7" s="38">
        <v>88.74</v>
      </c>
      <c r="AC7" s="38">
        <v>80.67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1142.82</v>
      </c>
      <c r="BG7" s="38">
        <v>925.79</v>
      </c>
      <c r="BH7" s="38">
        <v>1612.61</v>
      </c>
      <c r="BI7" s="38">
        <v>2035.79</v>
      </c>
      <c r="BJ7" s="38">
        <v>1188.5</v>
      </c>
      <c r="BK7" s="38">
        <v>1574.53</v>
      </c>
      <c r="BL7" s="38">
        <v>1506.51</v>
      </c>
      <c r="BM7" s="38">
        <v>1315.67</v>
      </c>
      <c r="BN7" s="38">
        <v>1240.1600000000001</v>
      </c>
      <c r="BO7" s="38">
        <v>1193.49</v>
      </c>
      <c r="BP7" s="38">
        <v>728.3</v>
      </c>
      <c r="BQ7" s="38">
        <v>79.930000000000007</v>
      </c>
      <c r="BR7" s="38">
        <v>84.16</v>
      </c>
      <c r="BS7" s="38">
        <v>61.21</v>
      </c>
      <c r="BT7" s="38">
        <v>57.54</v>
      </c>
      <c r="BU7" s="38">
        <v>80.319999999999993</v>
      </c>
      <c r="BV7" s="38">
        <v>57.36</v>
      </c>
      <c r="BW7" s="38">
        <v>57.33</v>
      </c>
      <c r="BX7" s="38">
        <v>60.78</v>
      </c>
      <c r="BY7" s="38">
        <v>60.17</v>
      </c>
      <c r="BZ7" s="38">
        <v>65.569999999999993</v>
      </c>
      <c r="CA7" s="38">
        <v>100.04</v>
      </c>
      <c r="CB7" s="38">
        <v>181.95</v>
      </c>
      <c r="CC7" s="38">
        <v>182.03</v>
      </c>
      <c r="CD7" s="38">
        <v>266</v>
      </c>
      <c r="CE7" s="38">
        <v>283.19</v>
      </c>
      <c r="CF7" s="38">
        <v>204.71</v>
      </c>
      <c r="CG7" s="38">
        <v>279.91000000000003</v>
      </c>
      <c r="CH7" s="38">
        <v>284.52999999999997</v>
      </c>
      <c r="CI7" s="38">
        <v>276.26</v>
      </c>
      <c r="CJ7" s="38">
        <v>281.52999999999997</v>
      </c>
      <c r="CK7" s="38">
        <v>263.04000000000002</v>
      </c>
      <c r="CL7" s="38">
        <v>137.82</v>
      </c>
      <c r="CM7" s="38">
        <v>26.13</v>
      </c>
      <c r="CN7" s="38">
        <v>28.56</v>
      </c>
      <c r="CO7" s="38">
        <v>31.13</v>
      </c>
      <c r="CP7" s="38">
        <v>33.22</v>
      </c>
      <c r="CQ7" s="38">
        <v>35</v>
      </c>
      <c r="CR7" s="38">
        <v>40.07</v>
      </c>
      <c r="CS7" s="38">
        <v>39.92</v>
      </c>
      <c r="CT7" s="38">
        <v>41.63</v>
      </c>
      <c r="CU7" s="38">
        <v>44.89</v>
      </c>
      <c r="CV7" s="38">
        <v>40.75</v>
      </c>
      <c r="CW7" s="38">
        <v>60.09</v>
      </c>
      <c r="CX7" s="38">
        <v>63.25</v>
      </c>
      <c r="CY7" s="38">
        <v>67.72</v>
      </c>
      <c r="CZ7" s="38">
        <v>67.989999999999995</v>
      </c>
      <c r="DA7" s="38">
        <v>72.099999999999994</v>
      </c>
      <c r="DB7" s="38">
        <v>73.27</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いまいじゅんいち</cp:lastModifiedBy>
  <dcterms:created xsi:type="dcterms:W3CDTF">2017-12-25T02:13:09Z</dcterms:created>
  <dcterms:modified xsi:type="dcterms:W3CDTF">2018-02-20T07:35:09Z</dcterms:modified>
  <cp:category/>
</cp:coreProperties>
</file>