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21.13\共有フォルダ\下水道課\管理担当\■佐賀県、協会等調査、アンケート\■市町村課\公営企業　経営比較分析表\H28\【経営比較分析表】2016_413461_47_1718\H30.2.20修正分\"/>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W10" i="4"/>
  <c r="B10" i="4"/>
  <c r="BB8" i="4"/>
  <c r="I8" i="4"/>
  <c r="B8" i="4"/>
  <c r="B6" i="4"/>
  <c r="C10" i="5" l="1"/>
  <c r="D10" i="5"/>
  <c r="E10" i="5"/>
  <c r="B10" i="5"/>
</calcChain>
</file>

<file path=xl/sharedStrings.xml><?xml version="1.0" encoding="utf-8"?>
<sst xmlns="http://schemas.openxmlformats.org/spreadsheetml/2006/main" count="295" uniqueCount="126">
  <si>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</si>
  <si>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</si>
  <si>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</si>
  <si>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</si>
  <si>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</si>
  <si>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</si>
  <si>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</si>
  <si>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</si>
  <si>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</si>
  <si>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</si>
  <si>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</si>
  <si>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</si>
  <si>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</si>
  <si>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</si>
  <si>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</si>
  <si>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</si>
  <si>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</si>
  <si>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</si>
  <si>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</si>
  <si>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</si>
  <si>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</si>
  <si>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</si>
  <si>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</si>
  <si>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</si>
  <si>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</si>
  <si>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</si>
  <si>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</si>
  <si>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</si>
  <si>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</si>
  <si>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</si>
  <si>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</si>
  <si>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</si>
  <si>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</si>
  <si>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</si>
  <si>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</si>
  <si>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</si>
  <si>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</si>
  <si>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</si>
  <si>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</si>
  <si>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</si>
  <si>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</si>
  <si>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</si>
  <si>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</si>
  <si>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</si>
  <si>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</si>
  <si>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</si>
  <si>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</si>
  <si>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</si>
  <si>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</si>
  <si>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</si>
  <si>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</si>
  <si>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</si>
  <si>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</si>
  <si>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</si>
  <si>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</si>
  <si>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</si>
  <si>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</si>
  <si>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</si>
  <si>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</si>
  <si>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</si>
  <si>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</si>
  <si>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</si>
  <si>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</si>
  <si>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</si>
  <si>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</si>
  <si>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</si>
  <si>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</si>
  <si>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</si>
  <si>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</si>
  <si>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</si>
  <si>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</si>
  <si>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</si>
  <si>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</si>
  <si>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</si>
  <si>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</si>
  <si>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</si>
  <si>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</si>
  <si>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</si>
  <si>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</si>
  <si>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</si>
  <si>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</si>
  <si>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</si>
  <si>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</si>
  <si>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</si>
  <si>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</si>
  <si>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</si>
  <si>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</si>
  <si>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</si>
  <si>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</si>
  <si>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</si>
  <si>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</si>
  <si>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</si>
  <si>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</si>
  <si>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</si>
  <si>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</si>
  <si>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</si>
  <si>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</si>
  <si>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</si>
  <si>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</si>
  <si>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</si>
  <si>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</si>
  <si>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</si>
  <si>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</si>
  <si>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</si>
  <si>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</si>
  <si>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</si>
  <si>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</si>
  <si>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</si>
  <si>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</si>
  <si>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</si>
  <si>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みやき町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</si>
  <si>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</si>
  <si>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</si>
  <si>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</si>
  <si>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</si>
  <si>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</si>
  <si>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</si>
  <si>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</si>
  <si>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</si>
  <si>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</si>
  <si>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</si>
  <si>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</si>
  <si>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２８年度おいて、新規設置１５７基、寄附採納４３５基となった。浄化槽の耐用年数が３０年～４０年とされているが、今後寄附採納を受けた浄化槽については、修繕等が発生する事が懸念され、財政計画に影響がでる事が想定される。浄化槽のメーカや、設置年度、使用形態に合わせ、計画的に修繕を行い、経営に影響がでないようにしていくことが必要である。</t>
    <rPh sb="1" eb="3">
      <t>ヘイセイ</t>
    </rPh>
    <rPh sb="5" eb="6">
      <t>ネン</t>
    </rPh>
    <rPh sb="6" eb="7">
      <t>ド</t>
    </rPh>
    <rPh sb="11" eb="13">
      <t>シンキ</t>
    </rPh>
    <rPh sb="13" eb="15">
      <t>セッチ</t>
    </rPh>
    <rPh sb="18" eb="19">
      <t>キ</t>
    </rPh>
    <rPh sb="20" eb="22">
      <t>キフ</t>
    </rPh>
    <rPh sb="22" eb="24">
      <t>サイノウ</t>
    </rPh>
    <rPh sb="27" eb="28">
      <t>キ</t>
    </rPh>
    <rPh sb="33" eb="35">
      <t>ジョウカ</t>
    </rPh>
    <rPh sb="35" eb="36">
      <t>ソウ</t>
    </rPh>
    <rPh sb="37" eb="39">
      <t>タイヨウ</t>
    </rPh>
    <rPh sb="39" eb="41">
      <t>ネンスウ</t>
    </rPh>
    <rPh sb="44" eb="45">
      <t>ネン</t>
    </rPh>
    <rPh sb="48" eb="49">
      <t>ネン</t>
    </rPh>
    <rPh sb="57" eb="59">
      <t>コンゴ</t>
    </rPh>
    <rPh sb="59" eb="61">
      <t>キフ</t>
    </rPh>
    <rPh sb="61" eb="63">
      <t>サイノウ</t>
    </rPh>
    <rPh sb="64" eb="65">
      <t>ウ</t>
    </rPh>
    <rPh sb="67" eb="70">
      <t>ジョウカソウ</t>
    </rPh>
    <rPh sb="76" eb="78">
      <t>シュウゼン</t>
    </rPh>
    <rPh sb="78" eb="79">
      <t>ナド</t>
    </rPh>
    <rPh sb="80" eb="82">
      <t>ハッセイ</t>
    </rPh>
    <rPh sb="84" eb="85">
      <t>コト</t>
    </rPh>
    <rPh sb="86" eb="88">
      <t>ケネン</t>
    </rPh>
    <rPh sb="91" eb="93">
      <t>ザイセイ</t>
    </rPh>
    <rPh sb="93" eb="95">
      <t>ケイカク</t>
    </rPh>
    <rPh sb="96" eb="98">
      <t>エイキョウ</t>
    </rPh>
    <rPh sb="101" eb="102">
      <t>コト</t>
    </rPh>
    <rPh sb="103" eb="105">
      <t>ソウテイ</t>
    </rPh>
    <rPh sb="109" eb="111">
      <t>ジョウカ</t>
    </rPh>
    <rPh sb="111" eb="112">
      <t>ソウ</t>
    </rPh>
    <rPh sb="118" eb="120">
      <t>セッチ</t>
    </rPh>
    <rPh sb="120" eb="122">
      <t>ネンド</t>
    </rPh>
    <rPh sb="123" eb="125">
      <t>シヨウ</t>
    </rPh>
    <rPh sb="125" eb="127">
      <t>ケイタイ</t>
    </rPh>
    <rPh sb="128" eb="129">
      <t>ア</t>
    </rPh>
    <rPh sb="132" eb="134">
      <t>ケイカク</t>
    </rPh>
    <rPh sb="134" eb="135">
      <t>テキ</t>
    </rPh>
    <rPh sb="136" eb="138">
      <t>シュウゼン</t>
    </rPh>
    <rPh sb="139" eb="140">
      <t>オコナ</t>
    </rPh>
    <rPh sb="142" eb="144">
      <t>ケイエイ</t>
    </rPh>
    <rPh sb="145" eb="147">
      <t>エイキョウ</t>
    </rPh>
    <rPh sb="161" eb="163">
      <t>ヒツヨウ</t>
    </rPh>
    <phoneticPr fontId="4"/>
  </si>
  <si>
    <t>非設置</t>
    <rPh sb="0" eb="1">
      <t>ヒ</t>
    </rPh>
    <rPh sb="1" eb="3">
      <t>セッチ</t>
    </rPh>
    <phoneticPr fontId="4"/>
  </si>
  <si>
    <t>　本事業は、平成２８年４月から公共下水道事業全体計画区域及び農業集落排水事業指定区域を除く区域に浄化槽を町が主体となって整備する事業いわゆる市町村設置型浄化槽事業を開始した。
　また、ＰＦＩ事業として民間事業者の技術力、ノウハウ等を活用することにより、浄化槽の設置業務、設置された浄化槽及び寄附を受けた浄化槽の維持管理業務（汚泥清掃・収集運搬業務を除く。）を町の財政負担の軽減を図りながら効率的に実施している。
　収益的収支は１００％となっているが、経費回収率が３２％で６８％が一般会計からの繰り入れとなっている。汚水処理単価が類似団体平均の２倍となっている事と、下水道事業、農排事業と同一基準で使用料を算定している事が経費回収率が低い要因となっている。
　経営の健全化に向けて、汚水処理単価を下げる為に、維持管理費の抑制や、使用料金の形態について見直す必要がある。</t>
    <rPh sb="207" eb="209">
      <t>シュウエキ</t>
    </rPh>
    <rPh sb="209" eb="210">
      <t>テキ</t>
    </rPh>
    <rPh sb="210" eb="212">
      <t>シュウシ</t>
    </rPh>
    <rPh sb="225" eb="227">
      <t>ケイヒ</t>
    </rPh>
    <rPh sb="227" eb="229">
      <t>カイシュウ</t>
    </rPh>
    <rPh sb="229" eb="230">
      <t>リツ</t>
    </rPh>
    <rPh sb="239" eb="241">
      <t>イッパン</t>
    </rPh>
    <rPh sb="241" eb="243">
      <t>カイケイ</t>
    </rPh>
    <rPh sb="257" eb="259">
      <t>オスイ</t>
    </rPh>
    <rPh sb="259" eb="261">
      <t>ショリ</t>
    </rPh>
    <rPh sb="261" eb="263">
      <t>タンカ</t>
    </rPh>
    <rPh sb="264" eb="266">
      <t>ルイジ</t>
    </rPh>
    <rPh sb="266" eb="268">
      <t>ダンタイ</t>
    </rPh>
    <rPh sb="268" eb="270">
      <t>ヘイキン</t>
    </rPh>
    <rPh sb="272" eb="273">
      <t>バイ</t>
    </rPh>
    <rPh sb="279" eb="280">
      <t>コト</t>
    </rPh>
    <rPh sb="282" eb="285">
      <t>ゲスイドウ</t>
    </rPh>
    <rPh sb="285" eb="287">
      <t>ジギョウ</t>
    </rPh>
    <rPh sb="288" eb="289">
      <t>ノウ</t>
    </rPh>
    <rPh sb="289" eb="290">
      <t>ハイ</t>
    </rPh>
    <rPh sb="290" eb="292">
      <t>ジギョウ</t>
    </rPh>
    <rPh sb="293" eb="295">
      <t>ドウイツ</t>
    </rPh>
    <rPh sb="295" eb="297">
      <t>キジュン</t>
    </rPh>
    <rPh sb="298" eb="301">
      <t>シヨウリョウ</t>
    </rPh>
    <rPh sb="302" eb="304">
      <t>サンテイ</t>
    </rPh>
    <rPh sb="308" eb="309">
      <t>コト</t>
    </rPh>
    <rPh sb="310" eb="312">
      <t>ケイヒ</t>
    </rPh>
    <rPh sb="312" eb="314">
      <t>カイシュウ</t>
    </rPh>
    <rPh sb="314" eb="315">
      <t>リツ</t>
    </rPh>
    <rPh sb="316" eb="317">
      <t>ヒク</t>
    </rPh>
    <rPh sb="318" eb="320">
      <t>ヨウイン</t>
    </rPh>
    <rPh sb="329" eb="331">
      <t>ケイエイ</t>
    </rPh>
    <rPh sb="332" eb="334">
      <t>ケンゼン</t>
    </rPh>
    <rPh sb="334" eb="335">
      <t>カ</t>
    </rPh>
    <rPh sb="336" eb="337">
      <t>ム</t>
    </rPh>
    <rPh sb="340" eb="342">
      <t>オスイ</t>
    </rPh>
    <rPh sb="342" eb="344">
      <t>ショリ</t>
    </rPh>
    <rPh sb="344" eb="346">
      <t>タンカ</t>
    </rPh>
    <rPh sb="347" eb="348">
      <t>サ</t>
    </rPh>
    <rPh sb="350" eb="351">
      <t>タメ</t>
    </rPh>
    <rPh sb="353" eb="355">
      <t>イジ</t>
    </rPh>
    <rPh sb="355" eb="357">
      <t>カンリ</t>
    </rPh>
    <rPh sb="357" eb="358">
      <t>ヒ</t>
    </rPh>
    <rPh sb="359" eb="361">
      <t>ヨクセイ</t>
    </rPh>
    <rPh sb="363" eb="366">
      <t>シヨウリョウ</t>
    </rPh>
    <rPh sb="366" eb="367">
      <t>キン</t>
    </rPh>
    <rPh sb="368" eb="370">
      <t>ケイタイ</t>
    </rPh>
    <rPh sb="374" eb="376">
      <t>ミナオ</t>
    </rPh>
    <rPh sb="377" eb="379">
      <t>ヒツヨウ</t>
    </rPh>
    <phoneticPr fontId="4"/>
  </si>
  <si>
    <t>　浄化槽事業を開始したことにより、水洗化率は上昇し、処理区域内人口も増加しているものの、建設費に対する起債償還がH29年度より開始される。
　１０年間の事業で、今後元利償還額が増大し、一般会計からの繰入金も多額になっていくことが想定される。
　収入の確保が重要事項であるが、浄化槽の場合は管理基数の増が維持管理費の増につながるため、維持管理費の縮減や、使用料見直し、使用料以外の収入源を模索し収入確保に努める必要がある。</t>
    <rPh sb="1" eb="3">
      <t>ジョウカ</t>
    </rPh>
    <rPh sb="3" eb="4">
      <t>ソウ</t>
    </rPh>
    <rPh sb="4" eb="6">
      <t>ジギョウ</t>
    </rPh>
    <rPh sb="7" eb="9">
      <t>カイシ</t>
    </rPh>
    <rPh sb="17" eb="20">
      <t>スイセンカ</t>
    </rPh>
    <rPh sb="20" eb="21">
      <t>リツ</t>
    </rPh>
    <rPh sb="22" eb="24">
      <t>ジョウショウ</t>
    </rPh>
    <rPh sb="26" eb="28">
      <t>ショリ</t>
    </rPh>
    <rPh sb="28" eb="30">
      <t>クイキ</t>
    </rPh>
    <rPh sb="30" eb="31">
      <t>ナイ</t>
    </rPh>
    <rPh sb="31" eb="33">
      <t>ジンコウ</t>
    </rPh>
    <rPh sb="34" eb="36">
      <t>ゾウカ</t>
    </rPh>
    <rPh sb="44" eb="46">
      <t>ケンセツ</t>
    </rPh>
    <rPh sb="46" eb="47">
      <t>ヒ</t>
    </rPh>
    <rPh sb="48" eb="49">
      <t>タイ</t>
    </rPh>
    <rPh sb="51" eb="53">
      <t>キサイ</t>
    </rPh>
    <rPh sb="53" eb="55">
      <t>ショウカン</t>
    </rPh>
    <rPh sb="63" eb="65">
      <t>カイシ</t>
    </rPh>
    <rPh sb="73" eb="74">
      <t>ネン</t>
    </rPh>
    <rPh sb="74" eb="75">
      <t>カン</t>
    </rPh>
    <rPh sb="76" eb="78">
      <t>ジギョウ</t>
    </rPh>
    <rPh sb="80" eb="82">
      <t>コンゴ</t>
    </rPh>
    <rPh sb="82" eb="84">
      <t>ガンリ</t>
    </rPh>
    <rPh sb="84" eb="86">
      <t>ショウカン</t>
    </rPh>
    <rPh sb="86" eb="87">
      <t>ガク</t>
    </rPh>
    <rPh sb="88" eb="90">
      <t>ゾウダイ</t>
    </rPh>
    <rPh sb="92" eb="94">
      <t>イッパン</t>
    </rPh>
    <rPh sb="94" eb="96">
      <t>カイケイ</t>
    </rPh>
    <rPh sb="99" eb="101">
      <t>クリイレ</t>
    </rPh>
    <rPh sb="101" eb="102">
      <t>キン</t>
    </rPh>
    <rPh sb="103" eb="105">
      <t>タガク</t>
    </rPh>
    <rPh sb="114" eb="116">
      <t>ソウテイ</t>
    </rPh>
    <rPh sb="122" eb="124">
      <t>シュウニュウ</t>
    </rPh>
    <rPh sb="125" eb="127">
      <t>カクホ</t>
    </rPh>
    <rPh sb="128" eb="130">
      <t>ジュウヨウ</t>
    </rPh>
    <rPh sb="130" eb="132">
      <t>ジコウ</t>
    </rPh>
    <rPh sb="137" eb="139">
      <t>ジョウカ</t>
    </rPh>
    <rPh sb="139" eb="140">
      <t>ソウ</t>
    </rPh>
    <rPh sb="141" eb="143">
      <t>バアイ</t>
    </rPh>
    <rPh sb="144" eb="146">
      <t>カンリ</t>
    </rPh>
    <rPh sb="146" eb="148">
      <t>キスウ</t>
    </rPh>
    <rPh sb="149" eb="150">
      <t>ゾウ</t>
    </rPh>
    <rPh sb="151" eb="153">
      <t>イジ</t>
    </rPh>
    <rPh sb="153" eb="155">
      <t>カンリ</t>
    </rPh>
    <rPh sb="155" eb="156">
      <t>ヒ</t>
    </rPh>
    <rPh sb="157" eb="158">
      <t>ゾウ</t>
    </rPh>
    <rPh sb="166" eb="168">
      <t>イジ</t>
    </rPh>
    <rPh sb="168" eb="170">
      <t>カンリ</t>
    </rPh>
    <rPh sb="170" eb="171">
      <t>ヒ</t>
    </rPh>
    <rPh sb="172" eb="174">
      <t>シュクゲン</t>
    </rPh>
    <rPh sb="176" eb="179">
      <t>シヨウリョウ</t>
    </rPh>
    <rPh sb="179" eb="181">
      <t>ミナオ</t>
    </rPh>
    <rPh sb="183" eb="186">
      <t>シヨウリョウ</t>
    </rPh>
    <rPh sb="186" eb="188">
      <t>イガイ</t>
    </rPh>
    <rPh sb="189" eb="191">
      <t>シュウニュウ</t>
    </rPh>
    <rPh sb="191" eb="192">
      <t>ゲン</t>
    </rPh>
    <rPh sb="193" eb="195">
      <t>モサク</t>
    </rPh>
    <rPh sb="196" eb="198">
      <t>シュウニュウ</t>
    </rPh>
    <rPh sb="198" eb="200">
      <t>カクホ</t>
    </rPh>
    <rPh sb="201" eb="202">
      <t>ツト</t>
    </rPh>
    <rPh sb="204" eb="2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</si>
</sst>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0908536"/>
        <c:axId val="13139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0908536"/>
        <c:axId val="131391304"/>
      </c:lineChart>
      <c:dateAx>
        <c:axId val="230908536"/>
        <c:scaling>
          <c:orientation val="minMax"/>
        </c:scaling>
        <c:delete val="1"/>
        <c:axPos val="b"/>
        <c:numFmt formatCode="ge" sourceLinked="1"/>
        <c:majorTickMark val="none"/>
        <c:minorTickMark val="none"/>
        <c:tickLblPos val="none"/>
        <c:crossAx val="131391304"/>
        <c:crosses val="autoZero"/>
        <c:auto val="1"/>
        <c:lblOffset val="100"/>
        <c:baseTimeUnit val="years"/>
      </c:dateAx>
      <c:valAx>
        <c:axId val="13139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90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0.24</c:v>
                </c:pt>
              </c:numCache>
            </c:numRef>
          </c:val>
        </c:ser>
        <c:dLbls>
          <c:showLegendKey val="0"/>
          <c:showVal val="0"/>
          <c:showCatName val="0"/>
          <c:showSerName val="0"/>
          <c:showPercent val="0"/>
          <c:showBubbleSize val="0"/>
        </c:dLbls>
        <c:gapWidth val="150"/>
        <c:axId val="231804176"/>
        <c:axId val="23180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61.55</c:v>
                </c:pt>
              </c:numCache>
            </c:numRef>
          </c:val>
          <c:smooth val="0"/>
        </c:ser>
        <c:dLbls>
          <c:showLegendKey val="0"/>
          <c:showVal val="0"/>
          <c:showCatName val="0"/>
          <c:showSerName val="0"/>
          <c:showPercent val="0"/>
          <c:showBubbleSize val="0"/>
        </c:dLbls>
        <c:marker val="1"/>
        <c:smooth val="0"/>
        <c:axId val="231804176"/>
        <c:axId val="231804568"/>
      </c:lineChart>
      <c:dateAx>
        <c:axId val="231804176"/>
        <c:scaling>
          <c:orientation val="minMax"/>
        </c:scaling>
        <c:delete val="1"/>
        <c:axPos val="b"/>
        <c:numFmt formatCode="ge" sourceLinked="1"/>
        <c:majorTickMark val="none"/>
        <c:minorTickMark val="none"/>
        <c:tickLblPos val="none"/>
        <c:crossAx val="231804568"/>
        <c:crosses val="autoZero"/>
        <c:auto val="1"/>
        <c:lblOffset val="100"/>
        <c:baseTimeUnit val="years"/>
      </c:dateAx>
      <c:valAx>
        <c:axId val="23180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0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100</c:v>
                </c:pt>
              </c:numCache>
            </c:numRef>
          </c:val>
        </c:ser>
        <c:dLbls>
          <c:showLegendKey val="0"/>
          <c:showVal val="0"/>
          <c:showCatName val="0"/>
          <c:showSerName val="0"/>
          <c:showPercent val="0"/>
          <c:showBubbleSize val="0"/>
        </c:dLbls>
        <c:gapWidth val="150"/>
        <c:axId val="232110976"/>
        <c:axId val="23211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67.489999999999995</c:v>
                </c:pt>
              </c:numCache>
            </c:numRef>
          </c:val>
          <c:smooth val="0"/>
        </c:ser>
        <c:dLbls>
          <c:showLegendKey val="0"/>
          <c:showVal val="0"/>
          <c:showCatName val="0"/>
          <c:showSerName val="0"/>
          <c:showPercent val="0"/>
          <c:showBubbleSize val="0"/>
        </c:dLbls>
        <c:marker val="1"/>
        <c:smooth val="0"/>
        <c:axId val="232110976"/>
        <c:axId val="232111368"/>
      </c:lineChart>
      <c:dateAx>
        <c:axId val="232110976"/>
        <c:scaling>
          <c:orientation val="minMax"/>
        </c:scaling>
        <c:delete val="1"/>
        <c:axPos val="b"/>
        <c:numFmt formatCode="ge" sourceLinked="1"/>
        <c:majorTickMark val="none"/>
        <c:minorTickMark val="none"/>
        <c:tickLblPos val="none"/>
        <c:crossAx val="232111368"/>
        <c:crosses val="autoZero"/>
        <c:auto val="1"/>
        <c:lblOffset val="100"/>
        <c:baseTimeUnit val="years"/>
      </c:dateAx>
      <c:valAx>
        <c:axId val="23211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1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100</c:v>
                </c:pt>
              </c:numCache>
            </c:numRef>
          </c:val>
        </c:ser>
        <c:dLbls>
          <c:showLegendKey val="0"/>
          <c:showVal val="0"/>
          <c:showCatName val="0"/>
          <c:showSerName val="0"/>
          <c:showPercent val="0"/>
          <c:showBubbleSize val="0"/>
        </c:dLbls>
        <c:gapWidth val="150"/>
        <c:axId val="231557848"/>
        <c:axId val="23156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557848"/>
        <c:axId val="231564376"/>
      </c:lineChart>
      <c:dateAx>
        <c:axId val="231557848"/>
        <c:scaling>
          <c:orientation val="minMax"/>
        </c:scaling>
        <c:delete val="1"/>
        <c:axPos val="b"/>
        <c:numFmt formatCode="ge" sourceLinked="1"/>
        <c:majorTickMark val="none"/>
        <c:minorTickMark val="none"/>
        <c:tickLblPos val="none"/>
        <c:crossAx val="231564376"/>
        <c:crosses val="autoZero"/>
        <c:auto val="1"/>
        <c:lblOffset val="100"/>
        <c:baseTimeUnit val="years"/>
      </c:dateAx>
      <c:valAx>
        <c:axId val="23156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5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599376"/>
        <c:axId val="1499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599376"/>
        <c:axId val="149910976"/>
      </c:lineChart>
      <c:dateAx>
        <c:axId val="231599376"/>
        <c:scaling>
          <c:orientation val="minMax"/>
        </c:scaling>
        <c:delete val="1"/>
        <c:axPos val="b"/>
        <c:numFmt formatCode="ge" sourceLinked="1"/>
        <c:majorTickMark val="none"/>
        <c:minorTickMark val="none"/>
        <c:tickLblPos val="none"/>
        <c:crossAx val="149910976"/>
        <c:crosses val="autoZero"/>
        <c:auto val="1"/>
        <c:lblOffset val="100"/>
        <c:baseTimeUnit val="years"/>
      </c:dateAx>
      <c:valAx>
        <c:axId val="1499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9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608280"/>
        <c:axId val="23160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608280"/>
        <c:axId val="231608672"/>
      </c:lineChart>
      <c:dateAx>
        <c:axId val="231608280"/>
        <c:scaling>
          <c:orientation val="minMax"/>
        </c:scaling>
        <c:delete val="1"/>
        <c:axPos val="b"/>
        <c:numFmt formatCode="ge" sourceLinked="1"/>
        <c:majorTickMark val="none"/>
        <c:minorTickMark val="none"/>
        <c:tickLblPos val="none"/>
        <c:crossAx val="231608672"/>
        <c:crosses val="autoZero"/>
        <c:auto val="1"/>
        <c:lblOffset val="100"/>
        <c:baseTimeUnit val="years"/>
      </c:dateAx>
      <c:valAx>
        <c:axId val="2316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0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578552"/>
        <c:axId val="2315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578552"/>
        <c:axId val="231578944"/>
      </c:lineChart>
      <c:dateAx>
        <c:axId val="231578552"/>
        <c:scaling>
          <c:orientation val="minMax"/>
        </c:scaling>
        <c:delete val="1"/>
        <c:axPos val="b"/>
        <c:numFmt formatCode="ge" sourceLinked="1"/>
        <c:majorTickMark val="none"/>
        <c:minorTickMark val="none"/>
        <c:tickLblPos val="none"/>
        <c:crossAx val="231578944"/>
        <c:crosses val="autoZero"/>
        <c:auto val="1"/>
        <c:lblOffset val="100"/>
        <c:baseTimeUnit val="years"/>
      </c:dateAx>
      <c:valAx>
        <c:axId val="2315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7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580120"/>
        <c:axId val="2315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580120"/>
        <c:axId val="231580512"/>
      </c:lineChart>
      <c:dateAx>
        <c:axId val="231580120"/>
        <c:scaling>
          <c:orientation val="minMax"/>
        </c:scaling>
        <c:delete val="1"/>
        <c:axPos val="b"/>
        <c:numFmt formatCode="ge" sourceLinked="1"/>
        <c:majorTickMark val="none"/>
        <c:minorTickMark val="none"/>
        <c:tickLblPos val="none"/>
        <c:crossAx val="231580512"/>
        <c:crosses val="autoZero"/>
        <c:auto val="1"/>
        <c:lblOffset val="100"/>
        <c:baseTimeUnit val="years"/>
      </c:dateAx>
      <c:valAx>
        <c:axId val="2315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8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31578160"/>
        <c:axId val="23158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413.5</c:v>
                </c:pt>
              </c:numCache>
            </c:numRef>
          </c:val>
          <c:smooth val="0"/>
        </c:ser>
        <c:dLbls>
          <c:showLegendKey val="0"/>
          <c:showVal val="0"/>
          <c:showCatName val="0"/>
          <c:showSerName val="0"/>
          <c:showPercent val="0"/>
          <c:showBubbleSize val="0"/>
        </c:dLbls>
        <c:marker val="1"/>
        <c:smooth val="0"/>
        <c:axId val="231578160"/>
        <c:axId val="231581688"/>
      </c:lineChart>
      <c:dateAx>
        <c:axId val="231578160"/>
        <c:scaling>
          <c:orientation val="minMax"/>
        </c:scaling>
        <c:delete val="1"/>
        <c:axPos val="b"/>
        <c:numFmt formatCode="ge" sourceLinked="1"/>
        <c:majorTickMark val="none"/>
        <c:minorTickMark val="none"/>
        <c:tickLblPos val="none"/>
        <c:crossAx val="231581688"/>
        <c:crosses val="autoZero"/>
        <c:auto val="1"/>
        <c:lblOffset val="100"/>
        <c:baseTimeUnit val="years"/>
      </c:dateAx>
      <c:valAx>
        <c:axId val="23158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7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31.57</c:v>
                </c:pt>
              </c:numCache>
            </c:numRef>
          </c:val>
        </c:ser>
        <c:dLbls>
          <c:showLegendKey val="0"/>
          <c:showVal val="0"/>
          <c:showCatName val="0"/>
          <c:showSerName val="0"/>
          <c:showPercent val="0"/>
          <c:showBubbleSize val="0"/>
        </c:dLbls>
        <c:gapWidth val="150"/>
        <c:axId val="231607888"/>
        <c:axId val="23160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55.84</c:v>
                </c:pt>
              </c:numCache>
            </c:numRef>
          </c:val>
          <c:smooth val="0"/>
        </c:ser>
        <c:dLbls>
          <c:showLegendKey val="0"/>
          <c:showVal val="0"/>
          <c:showCatName val="0"/>
          <c:showSerName val="0"/>
          <c:showPercent val="0"/>
          <c:showBubbleSize val="0"/>
        </c:dLbls>
        <c:marker val="1"/>
        <c:smooth val="0"/>
        <c:axId val="231607888"/>
        <c:axId val="231607496"/>
      </c:lineChart>
      <c:dateAx>
        <c:axId val="231607888"/>
        <c:scaling>
          <c:orientation val="minMax"/>
        </c:scaling>
        <c:delete val="1"/>
        <c:axPos val="b"/>
        <c:numFmt formatCode="ge" sourceLinked="1"/>
        <c:majorTickMark val="none"/>
        <c:minorTickMark val="none"/>
        <c:tickLblPos val="none"/>
        <c:crossAx val="231607496"/>
        <c:crosses val="autoZero"/>
        <c:auto val="1"/>
        <c:lblOffset val="100"/>
        <c:baseTimeUnit val="years"/>
      </c:dateAx>
      <c:valAx>
        <c:axId val="23160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0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619.1</c:v>
                </c:pt>
              </c:numCache>
            </c:numRef>
          </c:val>
        </c:ser>
        <c:dLbls>
          <c:showLegendKey val="0"/>
          <c:showVal val="0"/>
          <c:showCatName val="0"/>
          <c:showSerName val="0"/>
          <c:showPercent val="0"/>
          <c:showBubbleSize val="0"/>
        </c:dLbls>
        <c:gapWidth val="150"/>
        <c:axId val="231802608"/>
        <c:axId val="23180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287.57</c:v>
                </c:pt>
              </c:numCache>
            </c:numRef>
          </c:val>
          <c:smooth val="0"/>
        </c:ser>
        <c:dLbls>
          <c:showLegendKey val="0"/>
          <c:showVal val="0"/>
          <c:showCatName val="0"/>
          <c:showSerName val="0"/>
          <c:showPercent val="0"/>
          <c:showBubbleSize val="0"/>
        </c:dLbls>
        <c:marker val="1"/>
        <c:smooth val="0"/>
        <c:axId val="231802608"/>
        <c:axId val="231803000"/>
      </c:lineChart>
      <c:dateAx>
        <c:axId val="231802608"/>
        <c:scaling>
          <c:orientation val="minMax"/>
        </c:scaling>
        <c:delete val="1"/>
        <c:axPos val="b"/>
        <c:numFmt formatCode="ge" sourceLinked="1"/>
        <c:majorTickMark val="none"/>
        <c:minorTickMark val="none"/>
        <c:tickLblPos val="none"/>
        <c:crossAx val="231803000"/>
        <c:crosses val="autoZero"/>
        <c:auto val="1"/>
        <c:lblOffset val="100"/>
        <c:baseTimeUnit val="years"/>
      </c:dateAx>
      <c:valAx>
        <c:axId val="23180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0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53" zoomScale="85" zoomScaleNormal="85"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佐賀県　みやき町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123</v>
      </c>
      <c r="AE8" s="49"/>
      <c r="AF8" s="49"/>
      <c r="AG8" s="49"/>
      <c r="AH8" s="49"/>
      <c r="AI8" s="49"/>
      <c r="AJ8" s="49"/>
      <c r="AK8" s="4"/>
      <c r="AL8" s="50">
        <f>データ!S6</f>
        <v>25552</v>
      </c>
      <c r="AM8" s="50"/>
      <c r="AN8" s="50"/>
      <c r="AO8" s="50"/>
      <c r="AP8" s="50"/>
      <c r="AQ8" s="50"/>
      <c r="AR8" s="50"/>
      <c r="AS8" s="50"/>
      <c r="AT8" s="45">
        <f>データ!T6</f>
        <v>51.92</v>
      </c>
      <c r="AU8" s="45"/>
      <c r="AV8" s="45"/>
      <c r="AW8" s="45"/>
      <c r="AX8" s="45"/>
      <c r="AY8" s="45"/>
      <c r="AZ8" s="45"/>
      <c r="BA8" s="45"/>
      <c r="BB8" s="45">
        <f>データ!U6</f>
        <v>492.14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7.42</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1892</v>
      </c>
      <c r="AM10" s="50"/>
      <c r="AN10" s="50"/>
      <c r="AO10" s="50"/>
      <c r="AP10" s="50"/>
      <c r="AQ10" s="50"/>
      <c r="AR10" s="50"/>
      <c r="AS10" s="50"/>
      <c r="AT10" s="45">
        <f>データ!W6</f>
        <v>0.3</v>
      </c>
      <c r="AU10" s="45"/>
      <c r="AV10" s="45"/>
      <c r="AW10" s="45"/>
      <c r="AX10" s="45"/>
      <c r="AY10" s="45"/>
      <c r="AZ10" s="45"/>
      <c r="BA10" s="45"/>
      <c r="BB10" s="45">
        <f>データ!X6</f>
        <v>6306.67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413461</v>
      </c>
      <c r="D6" s="33">
        <f t="shared" si="3"/>
        <v>47</v>
      </c>
      <c r="E6" s="33">
        <f t="shared" si="3"/>
        <v>18</v>
      </c>
      <c r="F6" s="33">
        <f t="shared" si="3"/>
        <v>0</v>
      </c>
      <c r="G6" s="33">
        <f t="shared" si="3"/>
        <v>0</v>
      </c>
      <c r="H6" s="33" t="str">
        <f t="shared" si="3"/>
        <v>佐賀県　みやき町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7.42</v>
      </c>
      <c r="Q6" s="34">
        <f t="shared" si="3"/>
        <v>100</v>
      </c>
      <c r="R6" s="34">
        <f t="shared" si="3"/>
        <v>3780</v>
      </c>
      <c r="S6" s="34">
        <f t="shared" si="3"/>
        <v>25552</v>
      </c>
      <c r="T6" s="34">
        <f t="shared" si="3"/>
        <v>51.92</v>
      </c>
      <c r="U6" s="34">
        <f t="shared" si="3"/>
        <v>492.14</v>
      </c>
      <c r="V6" s="34">
        <f t="shared" si="3"/>
        <v>1892</v>
      </c>
      <c r="W6" s="34">
        <f t="shared" si="3"/>
        <v>0.3</v>
      </c>
      <c r="X6" s="34">
        <f t="shared" si="3"/>
        <v>6306.67</v>
      </c>
      <c r="Y6" s="35" t="str">
        <f>IF(Y7="",NA(),Y7)</f>
        <v>-</v>
      </c>
      <c r="Z6" s="35" t="str">
        <f t="shared" ref="Z6:AH6" si="4">IF(Z7="",NA(),Z7)</f>
        <v>-</v>
      </c>
      <c r="AA6" s="35" t="str">
        <f t="shared" si="4"/>
        <v>-</v>
      </c>
      <c r="AB6" s="35" t="str">
        <f t="shared" si="4"/>
        <v>-</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413.5</v>
      </c>
      <c r="BP6" s="34" t="str">
        <f>IF(BP7="","",IF(BP7="-","【-】","【"&amp;SUBSTITUTE(TEXT(BP7,"#,##0.00"),"-","△")&amp;"】"))</f>
        <v>【346.13】</v>
      </c>
      <c r="BQ6" s="35" t="str">
        <f>IF(BQ7="",NA(),BQ7)</f>
        <v>-</v>
      </c>
      <c r="BR6" s="35" t="str">
        <f t="shared" ref="BR6:BZ6" si="8">IF(BR7="",NA(),BR7)</f>
        <v>-</v>
      </c>
      <c r="BS6" s="35" t="str">
        <f t="shared" si="8"/>
        <v>-</v>
      </c>
      <c r="BT6" s="35" t="str">
        <f t="shared" si="8"/>
        <v>-</v>
      </c>
      <c r="BU6" s="35">
        <f t="shared" si="8"/>
        <v>31.57</v>
      </c>
      <c r="BV6" s="35" t="str">
        <f t="shared" si="8"/>
        <v>-</v>
      </c>
      <c r="BW6" s="35" t="str">
        <f t="shared" si="8"/>
        <v>-</v>
      </c>
      <c r="BX6" s="35" t="str">
        <f t="shared" si="8"/>
        <v>-</v>
      </c>
      <c r="BY6" s="35" t="str">
        <f t="shared" si="8"/>
        <v>-</v>
      </c>
      <c r="BZ6" s="35">
        <f t="shared" si="8"/>
        <v>55.84</v>
      </c>
      <c r="CA6" s="34" t="str">
        <f>IF(CA7="","",IF(CA7="-","【-】","【"&amp;SUBSTITUTE(TEXT(CA7,"#,##0.00"),"-","△")&amp;"】"))</f>
        <v>【59.83】</v>
      </c>
      <c r="CB6" s="35" t="str">
        <f>IF(CB7="",NA(),CB7)</f>
        <v>-</v>
      </c>
      <c r="CC6" s="35" t="str">
        <f t="shared" ref="CC6:CK6" si="9">IF(CC7="",NA(),CC7)</f>
        <v>-</v>
      </c>
      <c r="CD6" s="35" t="str">
        <f t="shared" si="9"/>
        <v>-</v>
      </c>
      <c r="CE6" s="35" t="str">
        <f t="shared" si="9"/>
        <v>-</v>
      </c>
      <c r="CF6" s="35">
        <f t="shared" si="9"/>
        <v>619.1</v>
      </c>
      <c r="CG6" s="35" t="str">
        <f t="shared" si="9"/>
        <v>-</v>
      </c>
      <c r="CH6" s="35" t="str">
        <f t="shared" si="9"/>
        <v>-</v>
      </c>
      <c r="CI6" s="35" t="str">
        <f t="shared" si="9"/>
        <v>-</v>
      </c>
      <c r="CJ6" s="35" t="str">
        <f t="shared" si="9"/>
        <v>-</v>
      </c>
      <c r="CK6" s="35">
        <f t="shared" si="9"/>
        <v>287.57</v>
      </c>
      <c r="CL6" s="34" t="str">
        <f>IF(CL7="","",IF(CL7="-","【-】","【"&amp;SUBSTITUTE(TEXT(CL7,"#,##0.00"),"-","△")&amp;"】"))</f>
        <v>【268.69】</v>
      </c>
      <c r="CM6" s="35" t="str">
        <f>IF(CM7="",NA(),CM7)</f>
        <v>-</v>
      </c>
      <c r="CN6" s="35" t="str">
        <f t="shared" ref="CN6:CV6" si="10">IF(CN7="",NA(),CN7)</f>
        <v>-</v>
      </c>
      <c r="CO6" s="35" t="str">
        <f t="shared" si="10"/>
        <v>-</v>
      </c>
      <c r="CP6" s="35" t="str">
        <f t="shared" si="10"/>
        <v>-</v>
      </c>
      <c r="CQ6" s="35">
        <f t="shared" si="10"/>
        <v>0.24</v>
      </c>
      <c r="CR6" s="35" t="str">
        <f t="shared" si="10"/>
        <v>-</v>
      </c>
      <c r="CS6" s="35" t="str">
        <f t="shared" si="10"/>
        <v>-</v>
      </c>
      <c r="CT6" s="35" t="str">
        <f t="shared" si="10"/>
        <v>-</v>
      </c>
      <c r="CU6" s="35" t="str">
        <f t="shared" si="10"/>
        <v>-</v>
      </c>
      <c r="CV6" s="35">
        <f t="shared" si="10"/>
        <v>61.55</v>
      </c>
      <c r="CW6" s="34" t="str">
        <f>IF(CW7="","",IF(CW7="-","【-】","【"&amp;SUBSTITUTE(TEXT(CW7,"#,##0.00"),"-","△")&amp;"】"))</f>
        <v>【61.71】</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413461</v>
      </c>
      <c r="D7" s="37">
        <v>47</v>
      </c>
      <c r="E7" s="37">
        <v>18</v>
      </c>
      <c r="F7" s="37">
        <v>0</v>
      </c>
      <c r="G7" s="37">
        <v>0</v>
      </c>
      <c r="H7" s="37" t="s">
        <v>110</v>
      </c>
      <c r="I7" s="37" t="s">
        <v>111</v>
      </c>
      <c r="J7" s="37" t="s">
        <v>112</v>
      </c>
      <c r="K7" s="37" t="s">
        <v>113</v>
      </c>
      <c r="L7" s="37" t="s">
        <v>114</v>
      </c>
      <c r="M7" s="37"/>
      <c r="N7" s="38" t="s">
        <v>115</v>
      </c>
      <c r="O7" s="38" t="s">
        <v>116</v>
      </c>
      <c r="P7" s="38">
        <v>7.42</v>
      </c>
      <c r="Q7" s="38">
        <v>100</v>
      </c>
      <c r="R7" s="38">
        <v>3780</v>
      </c>
      <c r="S7" s="38">
        <v>25552</v>
      </c>
      <c r="T7" s="38">
        <v>51.92</v>
      </c>
      <c r="U7" s="38">
        <v>492.14</v>
      </c>
      <c r="V7" s="38">
        <v>1892</v>
      </c>
      <c r="W7" s="38">
        <v>0.3</v>
      </c>
      <c r="X7" s="38">
        <v>6306.67</v>
      </c>
      <c r="Y7" s="38" t="s">
        <v>115</v>
      </c>
      <c r="Z7" s="38" t="s">
        <v>115</v>
      </c>
      <c r="AA7" s="38" t="s">
        <v>115</v>
      </c>
      <c r="AB7" s="38" t="s">
        <v>115</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115</v>
      </c>
      <c r="BG7" s="38" t="s">
        <v>115</v>
      </c>
      <c r="BH7" s="38" t="s">
        <v>115</v>
      </c>
      <c r="BI7" s="38" t="s">
        <v>115</v>
      </c>
      <c r="BJ7" s="38">
        <v>0</v>
      </c>
      <c r="BK7" s="38" t="s">
        <v>115</v>
      </c>
      <c r="BL7" s="38" t="s">
        <v>115</v>
      </c>
      <c r="BM7" s="38" t="s">
        <v>115</v>
      </c>
      <c r="BN7" s="38" t="s">
        <v>115</v>
      </c>
      <c r="BO7" s="38">
        <v>413.5</v>
      </c>
      <c r="BP7" s="38">
        <v>346.13</v>
      </c>
      <c r="BQ7" s="38" t="s">
        <v>115</v>
      </c>
      <c r="BR7" s="38" t="s">
        <v>115</v>
      </c>
      <c r="BS7" s="38" t="s">
        <v>115</v>
      </c>
      <c r="BT7" s="38" t="s">
        <v>115</v>
      </c>
      <c r="BU7" s="38">
        <v>31.57</v>
      </c>
      <c r="BV7" s="38" t="s">
        <v>115</v>
      </c>
      <c r="BW7" s="38" t="s">
        <v>115</v>
      </c>
      <c r="BX7" s="38" t="s">
        <v>115</v>
      </c>
      <c r="BY7" s="38" t="s">
        <v>115</v>
      </c>
      <c r="BZ7" s="38">
        <v>55.84</v>
      </c>
      <c r="CA7" s="38">
        <v>59.83</v>
      </c>
      <c r="CB7" s="38" t="s">
        <v>115</v>
      </c>
      <c r="CC7" s="38" t="s">
        <v>115</v>
      </c>
      <c r="CD7" s="38" t="s">
        <v>115</v>
      </c>
      <c r="CE7" s="38" t="s">
        <v>115</v>
      </c>
      <c r="CF7" s="38">
        <v>619.1</v>
      </c>
      <c r="CG7" s="38" t="s">
        <v>115</v>
      </c>
      <c r="CH7" s="38" t="s">
        <v>115</v>
      </c>
      <c r="CI7" s="38" t="s">
        <v>115</v>
      </c>
      <c r="CJ7" s="38" t="s">
        <v>115</v>
      </c>
      <c r="CK7" s="38">
        <v>287.57</v>
      </c>
      <c r="CL7" s="38">
        <v>268.69</v>
      </c>
      <c r="CM7" s="38" t="s">
        <v>115</v>
      </c>
      <c r="CN7" s="38" t="s">
        <v>115</v>
      </c>
      <c r="CO7" s="38" t="s">
        <v>115</v>
      </c>
      <c r="CP7" s="38" t="s">
        <v>115</v>
      </c>
      <c r="CQ7" s="38">
        <v>0.24</v>
      </c>
      <c r="CR7" s="38" t="s">
        <v>115</v>
      </c>
      <c r="CS7" s="38" t="s">
        <v>115</v>
      </c>
      <c r="CT7" s="38" t="s">
        <v>115</v>
      </c>
      <c r="CU7" s="38" t="s">
        <v>115</v>
      </c>
      <c r="CV7" s="38">
        <v>61.55</v>
      </c>
      <c r="CW7" s="38">
        <v>61.71</v>
      </c>
      <c r="CX7" s="38" t="s">
        <v>115</v>
      </c>
      <c r="CY7" s="38" t="s">
        <v>115</v>
      </c>
      <c r="CZ7" s="38" t="s">
        <v>115</v>
      </c>
      <c r="DA7" s="38" t="s">
        <v>115</v>
      </c>
      <c r="DB7" s="38">
        <v>100</v>
      </c>
      <c r="DC7" s="38" t="s">
        <v>115</v>
      </c>
      <c r="DD7" s="38" t="s">
        <v>115</v>
      </c>
      <c r="DE7" s="38" t="s">
        <v>115</v>
      </c>
      <c r="DF7" s="38" t="s">
        <v>115</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いまいじゅんいち</cp:lastModifiedBy>
  <cp:lastPrinted>2018-02-06T08:28:41Z</cp:lastPrinted>
  <dcterms:created xsi:type="dcterms:W3CDTF">2017-12-25T02:41:55Z</dcterms:created>
  <dcterms:modified xsi:type="dcterms:W3CDTF">2018-02-20T08:07:58Z</dcterms:modified>
  <cp:category/>
</cp:coreProperties>
</file>