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02】 県市町村課\公営企業関連\公営企業　経営比較分析表\R2\令和２年度決算「経営比較分析表」の分析等について\提出分\"/>
    </mc:Choice>
  </mc:AlternateContent>
  <workbookProtection workbookAlgorithmName="SHA-512" workbookHashValue="0ZOdVnvf/GnEYQmSnVIHThDguxoIzAD+jfGhT3nsTmypd2sRB7gWXdgSEtjrcd1N+0/J7HoVliSDh/LLbC1xSw==" workbookSaltValue="VjhS2TID8J61Sog6OoSYi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<sst xmlns="http://schemas.openxmlformats.org/spreadsheetml/2006/main" count="241" uniqueCount="119">
  <si>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</si>
  <si>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</si>
  <si>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</si>
  <si>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</si>
  <si>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</si>
  <si>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</si>
  <si>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</si>
  <si>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</si>
  <si>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</si>
  <si>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</si>
  <si>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</si>
  <si>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</si>
  <si>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</si>
  <si>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</si>
  <si>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</si>
  <si>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</si>
  <si>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</si>
  <si>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</si>
  <si>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</si>
  <si>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</si>
  <si>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</si>
  <si>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</si>
  <si>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</si>
  <si>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</si>
  <si>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</si>
  <si>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</si>
  <si>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</si>
  <si>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</si>
  <si>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</si>
  <si>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</si>
  <si>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</si>
  <si>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</si>
  <si>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</si>
  <si>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</si>
  <si>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</si>
  <si>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</si>
  <si>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</si>
  <si>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</si>
  <si>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</si>
  <si>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</si>
  <si>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</si>
  <si>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</si>
  <si>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</si>
  <si>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</si>
  <si>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</si>
  <si>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</si>
  <si>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</si>
  <si>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</si>
  <si>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</si>
  <si>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</si>
  <si>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</si>
  <si>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</si>
  <si>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</si>
  <si>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</si>
  <si>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</si>
  <si>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</si>
  <si>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</si>
  <si>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</si>
  <si>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</si>
  <si>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</si>
  <si>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</si>
  <si>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</si>
  <si>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</si>
  <si>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</si>
  <si>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</si>
  <si>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</si>
  <si>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</si>
  <si>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</si>
  <si>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</si>
  <si>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</si>
  <si>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</si>
  <si>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</si>
  <si>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</si>
  <si>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</si>
  <si>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</si>
  <si>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</si>
  <si>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</si>
  <si>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</si>
  <si>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</si>
  <si>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</si>
  <si>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</si>
  <si>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</si>
  <si>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</si>
  <si>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</si>
  <si>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</si>
  <si>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</si>
  <si>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</si>
  <si>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</si>
  <si>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</si>
  <si>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</si>
  <si>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</si>
  <si>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</si>
  <si>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</si>
  <si>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</si>
  <si>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</si>
  <si>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</si>
  <si>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</si>
  <si>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</si>
  <si>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</si>
  <si>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</si>
  <si>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</si>
  <si>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</si>
  <si>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</si>
  <si>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</si>
  <si>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</si>
  <si>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</si>
  <si>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</si>
  <si>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</si>
  <si>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</si>
  <si>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</si>
  <si>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</si>
  <si>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</si>
  <si>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</si>
  <si>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</si>
  <si>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</si>
  <si>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</si>
  <si>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平成18年の供用開始から15年目であり老朽化対策については実施していないが、処理施設のポンプ等の機器については、定期的にオーバーホール等の修繕を行っている。
　今後はストックマネージメント計画（簡易版）に基づき管渠や処理場施設の機器類について、定期的な点検や調査を実施し、大規模な改修に陥らないように計画的な修繕を行っていき、安定した経営を継続していく。</t>
    <phoneticPr fontId="4"/>
  </si>
  <si>
    <t>供用開始15年目を迎え処理区域・処理人口は年々拡大し収益も上がってきているものの、建設費に係る償還金も増大している。償還金の財源としては使用料のほか、交付税措置相当分の一般会計からの繰入金を充てているが、赤字補てんとしての繰入金の増加も想定される。
　経営の安定化には収入（使用料）の確保が重要事項であり、未接続者への加入啓発に努力する一方、料金見直しを含めた収入確保及び効率的な支出に努める必要がある。
　また、使用料以外の収入として太陽光発電による収入があるが、その他の収入源について汚泥の活用等検討する必要がある。
　今後、令和５年度までに公営企業会計の適用を行う予定であり、適正な料金収入の実現に向けた取り組みを実施する。</t>
    <rPh sb="173" eb="175">
      <t>ミナオ</t>
    </rPh>
    <phoneticPr fontId="4"/>
  </si>
  <si>
    <r>
      <rPr>
        <sz val="8"/>
        <color theme="1"/>
        <rFont val="ＭＳ ゴシック"/>
        <family val="3"/>
        <charset val="128"/>
      </rPr>
      <t xml:space="preserve">本事業は平成25年度に全体計画の見直しをし210.5haとし、令和7年度に整備を完了する計画である。令和２度末において141.0haを整備しており、整備率は67.0%である。
　平成18年6月から供用開始しており、処理区域・処理人口が拡大している。
</t>
    </r>
    <r>
      <rPr>
        <sz val="6"/>
        <color theme="1"/>
        <rFont val="ＭＳ ゴシック"/>
        <family val="3"/>
        <charset val="128"/>
      </rPr>
      <t xml:space="preserve">
</t>
    </r>
    <r>
      <rPr>
        <sz val="8"/>
        <color theme="1"/>
        <rFont val="ＭＳ ゴシック"/>
        <family val="3"/>
        <charset val="128"/>
      </rPr>
      <t>①収益的収支率について</t>
    </r>
    <r>
      <rPr>
        <sz val="6"/>
        <color theme="1"/>
        <rFont val="ＭＳ ゴシック"/>
        <family val="3"/>
        <charset val="128"/>
      </rPr>
      <t xml:space="preserve">
  使用料収入は使用者が増えた事により増加したが、総支出も公営企業会計法適用委託費で増加した。他会計繰入金の基準内繰入額増加に伴い前年比より3.86%上昇した。
　汚水処理整備済み地区の未接続者対策や新たな整備地区の早期接続の啓発を行い、他会計繰入金に頼らない経営安定化に向けた収益の増加を図る必要がある。
</t>
    </r>
    <r>
      <rPr>
        <sz val="8"/>
        <color theme="1"/>
        <rFont val="ＭＳ ゴシック"/>
        <family val="3"/>
        <charset val="128"/>
      </rPr>
      <t>④企業債残高対事業規模比率について</t>
    </r>
    <r>
      <rPr>
        <sz val="6"/>
        <color theme="1"/>
        <rFont val="ＭＳ ゴシック"/>
        <family val="3"/>
        <charset val="128"/>
      </rPr>
      <t xml:space="preserve">
　下水道管路敷設工事を進めている為に、企業債の借入額は今後ともに増えていくが、使用料金も増加しているために比率は適切な範囲で推移している。
</t>
    </r>
    <r>
      <rPr>
        <sz val="8"/>
        <color theme="1"/>
        <rFont val="ＭＳ ゴシック"/>
        <family val="3"/>
        <charset val="128"/>
      </rPr>
      <t>⑤経費回収率について</t>
    </r>
    <r>
      <rPr>
        <sz val="6"/>
        <color theme="1"/>
        <rFont val="ＭＳ ゴシック"/>
        <family val="3"/>
        <charset val="128"/>
      </rPr>
      <t xml:space="preserve">
　令和2年度は、公営企業会計法適用委託で資産調査、評価を実施しているために、汚水処理費が増加している。令和５年度までに移行は完了するので、法適用化後の令和６年度以降は適正な料金収入、汚水処理費の削減を行い右上がりに推移していく。
</t>
    </r>
    <r>
      <rPr>
        <sz val="8"/>
        <color theme="1"/>
        <rFont val="ＭＳ ゴシック"/>
        <family val="3"/>
        <charset val="128"/>
      </rPr>
      <t>⑥汚水処理原価について</t>
    </r>
    <r>
      <rPr>
        <sz val="6"/>
        <color theme="1"/>
        <rFont val="ＭＳ ゴシック"/>
        <family val="3"/>
        <charset val="128"/>
      </rPr>
      <t xml:space="preserve">
　下水道事業工事により毎年使用者が増加していくために、汚水処理原価の基礎となる有収水量は増加していく。また処理水量も増加するために定常的な維持管理費も増加するために、原価の大幅な増加を抑制するために、機器の修繕等計画的に実施していき、この水準を維持していく。
</t>
    </r>
    <r>
      <rPr>
        <sz val="8"/>
        <color theme="1"/>
        <rFont val="ＭＳ ゴシック"/>
        <family val="3"/>
        <charset val="128"/>
      </rPr>
      <t>⑧水洗化率について</t>
    </r>
    <r>
      <rPr>
        <sz val="6"/>
        <color theme="1"/>
        <rFont val="ＭＳ ゴシック"/>
        <family val="3"/>
        <charset val="128"/>
      </rPr>
      <t xml:space="preserve">
　水洗化率は下水道の供用開始が進むにつれて右上がりに上昇している。類似団体平均値を超える値となっている。
　平成17年3月の市町村合併により特定環境保全公共下水道事業との2事業をおこなっており、分析上経費を案分している。
　</t>
    </r>
    <rPh sb="127" eb="130">
      <t>シュウエキテキ</t>
    </rPh>
    <rPh sb="130" eb="132">
      <t>シュウシ</t>
    </rPh>
    <rPh sb="132" eb="133">
      <t>リツ</t>
    </rPh>
    <rPh sb="146" eb="149">
      <t>シヨウシャ</t>
    </rPh>
    <rPh sb="167" eb="169">
      <t>コウエイ</t>
    </rPh>
    <rPh sb="169" eb="171">
      <t>キギョウ</t>
    </rPh>
    <rPh sb="171" eb="173">
      <t>カイケイ</t>
    </rPh>
    <rPh sb="173" eb="174">
      <t>ホウ</t>
    </rPh>
    <rPh sb="174" eb="176">
      <t>テキヨウ</t>
    </rPh>
    <rPh sb="176" eb="178">
      <t>イタク</t>
    </rPh>
    <rPh sb="178" eb="179">
      <t>ヒ</t>
    </rPh>
    <rPh sb="180" eb="182">
      <t>ゾウカ</t>
    </rPh>
    <rPh sb="185" eb="186">
      <t>タ</t>
    </rPh>
    <rPh sb="186" eb="188">
      <t>カイケイ</t>
    </rPh>
    <rPh sb="188" eb="190">
      <t>クリイレ</t>
    </rPh>
    <rPh sb="190" eb="191">
      <t>キン</t>
    </rPh>
    <rPh sb="194" eb="195">
      <t>ナイ</t>
    </rPh>
    <rPh sb="197" eb="198">
      <t>ガク</t>
    </rPh>
    <rPh sb="198" eb="200">
      <t>ゾウカ</t>
    </rPh>
    <rPh sb="201" eb="202">
      <t>トモナ</t>
    </rPh>
    <rPh sb="203" eb="205">
      <t>ゼンネン</t>
    </rPh>
    <rPh sb="205" eb="206">
      <t>ヒ</t>
    </rPh>
    <rPh sb="213" eb="215">
      <t>ジョウショウ</t>
    </rPh>
    <rPh sb="293" eb="295">
      <t>キギョウ</t>
    </rPh>
    <rPh sb="295" eb="296">
      <t>サイ</t>
    </rPh>
    <rPh sb="296" eb="297">
      <t>ザン</t>
    </rPh>
    <rPh sb="297" eb="298">
      <t>タカ</t>
    </rPh>
    <rPh sb="298" eb="299">
      <t>タイ</t>
    </rPh>
    <rPh sb="299" eb="301">
      <t>ジギョウ</t>
    </rPh>
    <rPh sb="301" eb="303">
      <t>キボ</t>
    </rPh>
    <rPh sb="303" eb="305">
      <t>ヒリツ</t>
    </rPh>
    <rPh sb="311" eb="314">
      <t>ゲスイドウ</t>
    </rPh>
    <rPh sb="314" eb="316">
      <t>カンロ</t>
    </rPh>
    <rPh sb="316" eb="318">
      <t>フセツ</t>
    </rPh>
    <rPh sb="318" eb="320">
      <t>コウジ</t>
    </rPh>
    <rPh sb="321" eb="322">
      <t>スス</t>
    </rPh>
    <rPh sb="326" eb="327">
      <t>タメ</t>
    </rPh>
    <rPh sb="329" eb="331">
      <t>キギョウ</t>
    </rPh>
    <rPh sb="331" eb="332">
      <t>サイ</t>
    </rPh>
    <rPh sb="333" eb="335">
      <t>カリイレ</t>
    </rPh>
    <rPh sb="335" eb="336">
      <t>ガク</t>
    </rPh>
    <rPh sb="337" eb="339">
      <t>コンゴ</t>
    </rPh>
    <rPh sb="342" eb="343">
      <t>フ</t>
    </rPh>
    <rPh sb="349" eb="352">
      <t>シヨウリョウ</t>
    </rPh>
    <rPh sb="352" eb="353">
      <t>キン</t>
    </rPh>
    <rPh sb="354" eb="356">
      <t>ゾウカ</t>
    </rPh>
    <rPh sb="363" eb="365">
      <t>ヒリツ</t>
    </rPh>
    <rPh sb="366" eb="368">
      <t>テキセツ</t>
    </rPh>
    <rPh sb="369" eb="371">
      <t>ハンイ</t>
    </rPh>
    <rPh sb="372" eb="374">
      <t>スイイ</t>
    </rPh>
    <rPh sb="381" eb="383">
      <t>ケイヒ</t>
    </rPh>
    <rPh sb="383" eb="385">
      <t>カイシュウ</t>
    </rPh>
    <rPh sb="385" eb="386">
      <t>リツ</t>
    </rPh>
    <rPh sb="392" eb="394">
      <t>レイワ</t>
    </rPh>
    <rPh sb="395" eb="397">
      <t>ネンド</t>
    </rPh>
    <rPh sb="399" eb="401">
      <t>コウエイ</t>
    </rPh>
    <rPh sb="401" eb="403">
      <t>キギョウ</t>
    </rPh>
    <rPh sb="403" eb="405">
      <t>カイケイ</t>
    </rPh>
    <rPh sb="405" eb="406">
      <t>ホウ</t>
    </rPh>
    <rPh sb="406" eb="408">
      <t>テキヨウ</t>
    </rPh>
    <rPh sb="408" eb="410">
      <t>イタク</t>
    </rPh>
    <rPh sb="411" eb="413">
      <t>シサン</t>
    </rPh>
    <rPh sb="413" eb="415">
      <t>チョウサ</t>
    </rPh>
    <rPh sb="416" eb="418">
      <t>ヒョウカ</t>
    </rPh>
    <rPh sb="419" eb="421">
      <t>ジッシ</t>
    </rPh>
    <rPh sb="429" eb="431">
      <t>オスイ</t>
    </rPh>
    <rPh sb="431" eb="433">
      <t>ショリ</t>
    </rPh>
    <rPh sb="433" eb="434">
      <t>ヒ</t>
    </rPh>
    <rPh sb="435" eb="437">
      <t>ゾウカ</t>
    </rPh>
    <rPh sb="442" eb="444">
      <t>レイワ</t>
    </rPh>
    <rPh sb="445" eb="446">
      <t>ネン</t>
    </rPh>
    <rPh sb="446" eb="447">
      <t>ド</t>
    </rPh>
    <rPh sb="450" eb="452">
      <t>イコウ</t>
    </rPh>
    <rPh sb="453" eb="455">
      <t>カンリョウ</t>
    </rPh>
    <rPh sb="460" eb="461">
      <t>ホウ</t>
    </rPh>
    <rPh sb="461" eb="463">
      <t>テキヨウ</t>
    </rPh>
    <rPh sb="463" eb="464">
      <t>カ</t>
    </rPh>
    <rPh sb="464" eb="465">
      <t>ゴ</t>
    </rPh>
    <rPh sb="466" eb="468">
      <t>レイワ</t>
    </rPh>
    <rPh sb="469" eb="470">
      <t>ネン</t>
    </rPh>
    <rPh sb="470" eb="471">
      <t>ド</t>
    </rPh>
    <rPh sb="471" eb="473">
      <t>イコウ</t>
    </rPh>
    <rPh sb="482" eb="484">
      <t>オスイ</t>
    </rPh>
    <rPh sb="484" eb="486">
      <t>ショリ</t>
    </rPh>
    <rPh sb="486" eb="487">
      <t>ヒ</t>
    </rPh>
    <rPh sb="488" eb="490">
      <t>サクゲン</t>
    </rPh>
    <rPh sb="491" eb="492">
      <t>オコナ</t>
    </rPh>
    <rPh sb="493" eb="494">
      <t>ミギ</t>
    </rPh>
    <rPh sb="494" eb="495">
      <t>ア</t>
    </rPh>
    <rPh sb="498" eb="500">
      <t>スイイ</t>
    </rPh>
    <rPh sb="507" eb="509">
      <t>オスイ</t>
    </rPh>
    <rPh sb="509" eb="511">
      <t>ショリ</t>
    </rPh>
    <rPh sb="511" eb="513">
      <t>ゲンカ</t>
    </rPh>
    <rPh sb="519" eb="522">
      <t>ゲスイドウ</t>
    </rPh>
    <rPh sb="522" eb="524">
      <t>ジギョウ</t>
    </rPh>
    <rPh sb="524" eb="526">
      <t>コウジ</t>
    </rPh>
    <rPh sb="529" eb="531">
      <t>マイトシ</t>
    </rPh>
    <rPh sb="531" eb="534">
      <t>シヨウシャ</t>
    </rPh>
    <rPh sb="535" eb="537">
      <t>ゾウカ</t>
    </rPh>
    <rPh sb="545" eb="547">
      <t>オスイ</t>
    </rPh>
    <rPh sb="547" eb="549">
      <t>ショリ</t>
    </rPh>
    <rPh sb="549" eb="551">
      <t>ゲンカ</t>
    </rPh>
    <rPh sb="552" eb="554">
      <t>キソ</t>
    </rPh>
    <rPh sb="562" eb="564">
      <t>ゾウカ</t>
    </rPh>
    <rPh sb="571" eb="573">
      <t>ショリ</t>
    </rPh>
    <rPh sb="573" eb="575">
      <t>スイリョウ</t>
    </rPh>
    <rPh sb="576" eb="578">
      <t>ゾウカ</t>
    </rPh>
    <rPh sb="583" eb="585">
      <t>テイジョウ</t>
    </rPh>
    <rPh sb="585" eb="586">
      <t>テキ</t>
    </rPh>
    <rPh sb="587" eb="589">
      <t>イジ</t>
    </rPh>
    <rPh sb="589" eb="592">
      <t>カンリヒ</t>
    </rPh>
    <rPh sb="593" eb="595">
      <t>ゾウカ</t>
    </rPh>
    <rPh sb="601" eb="603">
      <t>ゲンカ</t>
    </rPh>
    <rPh sb="604" eb="606">
      <t>オオハバ</t>
    </rPh>
    <rPh sb="607" eb="609">
      <t>ゾウカ</t>
    </rPh>
    <rPh sb="610" eb="612">
      <t>ヨクセイ</t>
    </rPh>
    <rPh sb="618" eb="620">
      <t>キキ</t>
    </rPh>
    <rPh sb="621" eb="623">
      <t>シュウゼン</t>
    </rPh>
    <rPh sb="623" eb="624">
      <t>ナド</t>
    </rPh>
    <rPh sb="624" eb="626">
      <t>ケイカク</t>
    </rPh>
    <rPh sb="626" eb="627">
      <t>テキ</t>
    </rPh>
    <rPh sb="628" eb="630">
      <t>ジッシ</t>
    </rPh>
    <rPh sb="637" eb="639">
      <t>スイジュン</t>
    </rPh>
    <rPh sb="640" eb="642">
      <t>イジ</t>
    </rPh>
    <rPh sb="649" eb="652">
      <t>スイセンカ</t>
    </rPh>
    <rPh sb="652" eb="653">
      <t>リツ</t>
    </rPh>
    <rPh sb="664" eb="667">
      <t>ゲスイドウ</t>
    </rPh>
    <rPh sb="668" eb="670">
      <t>キョウヨウ</t>
    </rPh>
    <rPh sb="670" eb="672">
      <t>カイシ</t>
    </rPh>
    <rPh sb="673" eb="674">
      <t>スス</t>
    </rPh>
    <rPh sb="679" eb="680">
      <t>ミギ</t>
    </rPh>
    <rPh sb="680" eb="681">
      <t>ア</t>
    </rPh>
    <rPh sb="684" eb="686">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</si>
</sst>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color theme="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21-48BC-8275-645CDF02FBD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0.06</c:v>
                </c:pt>
                <c:pt idx="4">
                  <c:v>0.02</c:v>
                </c:pt>
              </c:numCache>
            </c:numRef>
          </c:val>
          <c:smooth val="0"/>
          <c:extLst>
            <c:ext xmlns:c16="http://schemas.microsoft.com/office/drawing/2014/chart" uri="{C3380CC4-5D6E-409C-BE32-E72D297353CC}">
              <c16:uniqueId val="{00000001-7E21-48BC-8275-645CDF02FBD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B6-4CD2-8CD6-69D73BBD14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37.65</c:v>
                </c:pt>
                <c:pt idx="4">
                  <c:v>36.71</c:v>
                </c:pt>
              </c:numCache>
            </c:numRef>
          </c:val>
          <c:smooth val="0"/>
          <c:extLst>
            <c:ext xmlns:c16="http://schemas.microsoft.com/office/drawing/2014/chart" uri="{C3380CC4-5D6E-409C-BE32-E72D297353CC}">
              <c16:uniqueId val="{00000001-84B6-4CD2-8CD6-69D73BBD14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64.92</c:v>
                </c:pt>
                <c:pt idx="1">
                  <c:v>67.37</c:v>
                </c:pt>
                <c:pt idx="2">
                  <c:v>70.69</c:v>
                </c:pt>
                <c:pt idx="3">
                  <c:v>72.66</c:v>
                </c:pt>
                <c:pt idx="4">
                  <c:v>76.849999999999994</c:v>
                </c:pt>
              </c:numCache>
            </c:numRef>
          </c:val>
          <c:extLst>
            <c:ext xmlns:c16="http://schemas.microsoft.com/office/drawing/2014/chart" uri="{C3380CC4-5D6E-409C-BE32-E72D297353CC}">
              <c16:uniqueId val="{00000000-10BC-46C6-B480-E538C0AAE0D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67.37</c:v>
                </c:pt>
                <c:pt idx="4">
                  <c:v>70.05</c:v>
                </c:pt>
              </c:numCache>
            </c:numRef>
          </c:val>
          <c:smooth val="0"/>
          <c:extLst>
            <c:ext xmlns:c16="http://schemas.microsoft.com/office/drawing/2014/chart" uri="{C3380CC4-5D6E-409C-BE32-E72D297353CC}">
              <c16:uniqueId val="{00000001-10BC-46C6-B480-E538C0AAE0D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82.48</c:v>
                </c:pt>
                <c:pt idx="1">
                  <c:v>80.349999999999994</c:v>
                </c:pt>
                <c:pt idx="2">
                  <c:v>108.16</c:v>
                </c:pt>
                <c:pt idx="3">
                  <c:v>86.27</c:v>
                </c:pt>
                <c:pt idx="4">
                  <c:v>90.13</c:v>
                </c:pt>
              </c:numCache>
            </c:numRef>
          </c:val>
          <c:extLst>
            <c:ext xmlns:c16="http://schemas.microsoft.com/office/drawing/2014/chart" uri="{C3380CC4-5D6E-409C-BE32-E72D297353CC}">
              <c16:uniqueId val="{00000000-3461-457A-AB0C-15CF32E27BC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61-457A-AB0C-15CF32E27BC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CB-4586-957B-93167DB13A7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CB-4586-957B-93167DB13A7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B2-4A83-A008-66A29B9318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B2-4A83-A008-66A29B9318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3C-4838-8748-84B5E363C8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3C-4838-8748-84B5E363C8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A7-4B04-9CA7-79E7E9E8C6B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A7-4B04-9CA7-79E7E9E8C6B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681.64</c:v>
                </c:pt>
                <c:pt idx="1">
                  <c:v>723</c:v>
                </c:pt>
                <c:pt idx="2">
                  <c:v>327.23</c:v>
                </c:pt>
                <c:pt idx="3">
                  <c:v>701.16</c:v>
                </c:pt>
                <c:pt idx="4">
                  <c:v>741.2</c:v>
                </c:pt>
              </c:numCache>
            </c:numRef>
          </c:val>
          <c:extLst>
            <c:ext xmlns:c16="http://schemas.microsoft.com/office/drawing/2014/chart" uri="{C3380CC4-5D6E-409C-BE32-E72D297353CC}">
              <c16:uniqueId val="{00000000-2BE3-4495-8EBB-680FD33FDA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1087.96</c:v>
                </c:pt>
                <c:pt idx="4">
                  <c:v>1209.45</c:v>
                </c:pt>
              </c:numCache>
            </c:numRef>
          </c:val>
          <c:smooth val="0"/>
          <c:extLst>
            <c:ext xmlns:c16="http://schemas.microsoft.com/office/drawing/2014/chart" uri="{C3380CC4-5D6E-409C-BE32-E72D297353CC}">
              <c16:uniqueId val="{00000001-2BE3-4495-8EBB-680FD33FDA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85.27</c:v>
                </c:pt>
                <c:pt idx="1">
                  <c:v>85.52</c:v>
                </c:pt>
                <c:pt idx="2">
                  <c:v>86.94</c:v>
                </c:pt>
                <c:pt idx="3">
                  <c:v>88.3</c:v>
                </c:pt>
                <c:pt idx="4">
                  <c:v>83.92</c:v>
                </c:pt>
              </c:numCache>
            </c:numRef>
          </c:val>
          <c:extLst>
            <c:ext xmlns:c16="http://schemas.microsoft.com/office/drawing/2014/chart" uri="{C3380CC4-5D6E-409C-BE32-E72D297353CC}">
              <c16:uniqueId val="{00000000-2991-49AE-B000-785A7820B9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59.67</c:v>
                </c:pt>
                <c:pt idx="4">
                  <c:v>55.93</c:v>
                </c:pt>
              </c:numCache>
            </c:numRef>
          </c:val>
          <c:smooth val="0"/>
          <c:extLst>
            <c:ext xmlns:c16="http://schemas.microsoft.com/office/drawing/2014/chart" uri="{C3380CC4-5D6E-409C-BE32-E72D297353CC}">
              <c16:uniqueId val="{00000001-2991-49AE-B000-785A7820B9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209.84</c:v>
                </c:pt>
                <c:pt idx="1">
                  <c:v>217.1</c:v>
                </c:pt>
                <c:pt idx="2">
                  <c:v>199.48</c:v>
                </c:pt>
                <c:pt idx="3">
                  <c:v>200.76</c:v>
                </c:pt>
                <c:pt idx="4">
                  <c:v>208.53</c:v>
                </c:pt>
              </c:numCache>
            </c:numRef>
          </c:val>
          <c:extLst>
            <c:ext xmlns:c16="http://schemas.microsoft.com/office/drawing/2014/chart" uri="{C3380CC4-5D6E-409C-BE32-E72D297353CC}">
              <c16:uniqueId val="{00000000-D10C-4186-ADB8-A6AE0EF27B9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270.60000000000002</c:v>
                </c:pt>
                <c:pt idx="4">
                  <c:v>289.60000000000002</c:v>
                </c:pt>
              </c:numCache>
            </c:numRef>
          </c:val>
          <c:smooth val="0"/>
          <c:extLst>
            <c:ext xmlns:c16="http://schemas.microsoft.com/office/drawing/2014/chart" uri="{C3380CC4-5D6E-409C-BE32-E72D297353CC}">
              <c16:uniqueId val="{00000001-D10C-4186-ADB8-A6AE0EF27B9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 zoomScale="115" zoomScaleNormal="115"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佐賀県　みやき町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25748</v>
      </c>
      <c r="AM8" s="51"/>
      <c r="AN8" s="51"/>
      <c r="AO8" s="51"/>
      <c r="AP8" s="51"/>
      <c r="AQ8" s="51"/>
      <c r="AR8" s="51"/>
      <c r="AS8" s="51"/>
      <c r="AT8" s="46">
        <f>データ!T6</f>
        <v>51.92</v>
      </c>
      <c r="AU8" s="46"/>
      <c r="AV8" s="46"/>
      <c r="AW8" s="46"/>
      <c r="AX8" s="46"/>
      <c r="AY8" s="46"/>
      <c r="AZ8" s="46"/>
      <c r="BA8" s="46"/>
      <c r="BB8" s="46">
        <f>データ!U6</f>
        <v>495.92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15.19</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3914</v>
      </c>
      <c r="AM10" s="51"/>
      <c r="AN10" s="51"/>
      <c r="AO10" s="51"/>
      <c r="AP10" s="51"/>
      <c r="AQ10" s="51"/>
      <c r="AR10" s="51"/>
      <c r="AS10" s="51"/>
      <c r="AT10" s="46">
        <f>データ!W6</f>
        <v>1.41</v>
      </c>
      <c r="AU10" s="46"/>
      <c r="AV10" s="46"/>
      <c r="AW10" s="46"/>
      <c r="AX10" s="46"/>
      <c r="AY10" s="46"/>
      <c r="AZ10" s="46"/>
      <c r="BA10" s="46"/>
      <c r="BB10" s="46">
        <f>データ!X6</f>
        <v>2775.89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4ds7UgMajSlrMYu35s2qwVvThGwjpnZvs8tsdRpCLMj/6Hz5kB04fKTFLzxvrIK02/lzAcNIPs/BIRsJ8XwEBw==" saltValue="3HWZ8OxoJ/OPlqyV6c8L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413461</v>
      </c>
      <c r="D6" s="33">
        <f t="shared" si="3"/>
        <v>47</v>
      </c>
      <c r="E6" s="33">
        <f t="shared" si="3"/>
        <v>17</v>
      </c>
      <c r="F6" s="33">
        <f t="shared" si="3"/>
        <v>4</v>
      </c>
      <c r="G6" s="33">
        <f t="shared" si="3"/>
        <v>0</v>
      </c>
      <c r="H6" s="33" t="str">
        <f t="shared" si="3"/>
        <v>佐賀県　みやき町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15.19</v>
      </c>
      <c r="Q6" s="34">
        <f t="shared" si="3"/>
        <v>100</v>
      </c>
      <c r="R6" s="34">
        <f t="shared" si="3"/>
        <v>3850</v>
      </c>
      <c r="S6" s="34">
        <f t="shared" si="3"/>
        <v>25748</v>
      </c>
      <c r="T6" s="34">
        <f t="shared" si="3"/>
        <v>51.92</v>
      </c>
      <c r="U6" s="34">
        <f t="shared" si="3"/>
        <v>495.92</v>
      </c>
      <c r="V6" s="34">
        <f t="shared" si="3"/>
        <v>3914</v>
      </c>
      <c r="W6" s="34">
        <f t="shared" si="3"/>
        <v>1.41</v>
      </c>
      <c r="X6" s="34">
        <f t="shared" si="3"/>
        <v>2775.89</v>
      </c>
      <c r="Y6" s="35">
        <f>IF(Y7="",NA(),Y7)</f>
        <v>82.48</v>
      </c>
      <c r="Z6" s="35">
        <f t="shared" ref="Z6:AH6" si="4">IF(Z7="",NA(),Z7)</f>
        <v>80.349999999999994</v>
      </c>
      <c r="AA6" s="35">
        <f t="shared" si="4"/>
        <v>108.16</v>
      </c>
      <c r="AB6" s="35">
        <f t="shared" si="4"/>
        <v>86.27</v>
      </c>
      <c r="AC6" s="35">
        <f t="shared" si="4"/>
        <v>90.13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681.64</v>
      </c>
      <c r="BG6" s="35">
        <f t="shared" ref="BG6:BO6" si="7">IF(BG7="",NA(),BG7)</f>
        <v>723</v>
      </c>
      <c r="BH6" s="35">
        <f t="shared" si="7"/>
        <v>327.23</v>
      </c>
      <c r="BI6" s="35">
        <f t="shared" si="7"/>
        <v>701.16</v>
      </c>
      <c r="BJ6" s="35">
        <f t="shared" si="7"/>
        <v>741.2</v>
      </c>
      <c r="BK6" s="35">
        <f t="shared" si="7"/>
        <v>1592.72</v>
      </c>
      <c r="BL6" s="35">
        <f t="shared" si="7"/>
        <v>1223.96</v>
      </c>
      <c r="BM6" s="35">
        <f t="shared" si="7"/>
        <v>1269.1500000000001</v>
      </c>
      <c r="BN6" s="35">
        <f t="shared" si="7"/>
        <v>1087.96</v>
      </c>
      <c r="BO6" s="35">
        <f t="shared" si="7"/>
        <v>1209.45</v>
      </c>
      <c r="BP6" s="34" t="str">
        <f>IF(BP7="","",IF(BP7="-","【-】","【"&amp;SUBSTITUTE(TEXT(BP7,"#,##0.00"),"-","△")&amp;"】"))</f>
        <v>【1,260.21】</v>
      </c>
      <c r="BQ6" s="35">
        <f>IF(BQ7="",NA(),BQ7)</f>
        <v>85.27</v>
      </c>
      <c r="BR6" s="35">
        <f t="shared" ref="BR6:BZ6" si="8">IF(BR7="",NA(),BR7)</f>
        <v>85.52</v>
      </c>
      <c r="BS6" s="35">
        <f t="shared" si="8"/>
        <v>86.94</v>
      </c>
      <c r="BT6" s="35">
        <f t="shared" si="8"/>
        <v>88.3</v>
      </c>
      <c r="BU6" s="35">
        <f t="shared" si="8"/>
        <v>83.92</v>
      </c>
      <c r="BV6" s="35">
        <f t="shared" si="8"/>
        <v>53.7</v>
      </c>
      <c r="BW6" s="35">
        <f t="shared" si="8"/>
        <v>61.54</v>
      </c>
      <c r="BX6" s="35">
        <f t="shared" si="8"/>
        <v>63.97</v>
      </c>
      <c r="BY6" s="35">
        <f t="shared" si="8"/>
        <v>59.67</v>
      </c>
      <c r="BZ6" s="35">
        <f t="shared" si="8"/>
        <v>55.93</v>
      </c>
      <c r="CA6" s="34" t="str">
        <f>IF(CA7="","",IF(CA7="-","【-】","【"&amp;SUBSTITUTE(TEXT(CA7,"#,##0.00"),"-","△")&amp;"】"))</f>
        <v>【75.29】</v>
      </c>
      <c r="CB6" s="35">
        <f>IF(CB7="",NA(),CB7)</f>
        <v>209.84</v>
      </c>
      <c r="CC6" s="35">
        <f t="shared" ref="CC6:CK6" si="9">IF(CC7="",NA(),CC7)</f>
        <v>217.1</v>
      </c>
      <c r="CD6" s="35">
        <f t="shared" si="9"/>
        <v>199.48</v>
      </c>
      <c r="CE6" s="35">
        <f t="shared" si="9"/>
        <v>200.76</v>
      </c>
      <c r="CF6" s="35">
        <f t="shared" si="9"/>
        <v>208.53</v>
      </c>
      <c r="CG6" s="35">
        <f t="shared" si="9"/>
        <v>300.35000000000002</v>
      </c>
      <c r="CH6" s="35">
        <f t="shared" si="9"/>
        <v>267.86</v>
      </c>
      <c r="CI6" s="35">
        <f t="shared" si="9"/>
        <v>256.82</v>
      </c>
      <c r="CJ6" s="35">
        <f t="shared" si="9"/>
        <v>270.60000000000002</v>
      </c>
      <c r="CK6" s="35">
        <f t="shared" si="9"/>
        <v>289.60000000000002</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37.72</v>
      </c>
      <c r="CS6" s="35">
        <f t="shared" si="10"/>
        <v>37.08</v>
      </c>
      <c r="CT6" s="35">
        <f t="shared" si="10"/>
        <v>37.46</v>
      </c>
      <c r="CU6" s="35">
        <f t="shared" si="10"/>
        <v>37.65</v>
      </c>
      <c r="CV6" s="35">
        <f t="shared" si="10"/>
        <v>36.71</v>
      </c>
      <c r="CW6" s="34" t="str">
        <f>IF(CW7="","",IF(CW7="-","【-】","【"&amp;SUBSTITUTE(TEXT(CW7,"#,##0.00"),"-","△")&amp;"】"))</f>
        <v>【42.90】</v>
      </c>
      <c r="CX6" s="35">
        <f>IF(CX7="",NA(),CX7)</f>
        <v>64.92</v>
      </c>
      <c r="CY6" s="35">
        <f t="shared" ref="CY6:DG6" si="11">IF(CY7="",NA(),CY7)</f>
        <v>67.37</v>
      </c>
      <c r="CZ6" s="35">
        <f t="shared" si="11"/>
        <v>70.69</v>
      </c>
      <c r="DA6" s="35">
        <f t="shared" si="11"/>
        <v>72.66</v>
      </c>
      <c r="DB6" s="35">
        <f t="shared" si="11"/>
        <v>76.849999999999994</v>
      </c>
      <c r="DC6" s="35">
        <f t="shared" si="11"/>
        <v>68.459999999999994</v>
      </c>
      <c r="DD6" s="35">
        <f t="shared" si="11"/>
        <v>67.22</v>
      </c>
      <c r="DE6" s="35">
        <f t="shared" si="11"/>
        <v>67.459999999999994</v>
      </c>
      <c r="DF6" s="35">
        <f t="shared" si="11"/>
        <v>67.37</v>
      </c>
      <c r="DG6" s="35">
        <f t="shared" si="11"/>
        <v>70.05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0.06</v>
      </c>
      <c r="EN6" s="35">
        <f t="shared" si="14"/>
        <v>0.02</v>
      </c>
      <c r="EO6" s="34" t="str">
        <f>IF(EO7="","",IF(EO7="-","【-】","【"&amp;SUBSTITUTE(TEXT(EO7,"#,##0.00"),"-","△")&amp;"】"))</f>
        <v>【0.30】</v>
      </c>
    </row>
    <row r="7" spans="1:145" s="36" customFormat="1" x14ac:dyDescent="0.15">
      <c r="A7" s="28"/>
      <c r="B7" s="37">
        <v>2020</v>
      </c>
      <c r="C7" s="37">
        <v>413461</v>
      </c>
      <c r="D7" s="37">
        <v>47</v>
      </c>
      <c r="E7" s="37">
        <v>17</v>
      </c>
      <c r="F7" s="37">
        <v>4</v>
      </c>
      <c r="G7" s="37">
        <v>0</v>
      </c>
      <c r="H7" s="37" t="s">
        <v>97</v>
      </c>
      <c r="I7" s="37" t="s">
        <v>98</v>
      </c>
      <c r="J7" s="37" t="s">
        <v>99</v>
      </c>
      <c r="K7" s="37" t="s">
        <v>100</v>
      </c>
      <c r="L7" s="37" t="s">
        <v>101</v>
      </c>
      <c r="M7" s="37" t="s">
        <v>102</v>
      </c>
      <c r="N7" s="38" t="s">
        <v>103</v>
      </c>
      <c r="O7" s="38" t="s">
        <v>104</v>
      </c>
      <c r="P7" s="38">
        <v>15.19</v>
      </c>
      <c r="Q7" s="38">
        <v>100</v>
      </c>
      <c r="R7" s="38">
        <v>3850</v>
      </c>
      <c r="S7" s="38">
        <v>25748</v>
      </c>
      <c r="T7" s="38">
        <v>51.92</v>
      </c>
      <c r="U7" s="38">
        <v>495.92</v>
      </c>
      <c r="V7" s="38">
        <v>3914</v>
      </c>
      <c r="W7" s="38">
        <v>1.41</v>
      </c>
      <c r="X7" s="38">
        <v>2775.89</v>
      </c>
      <c r="Y7" s="38">
        <v>82.48</v>
      </c>
      <c r="Z7" s="38">
        <v>80.349999999999994</v>
      </c>
      <c r="AA7" s="38">
        <v>108.16</v>
      </c>
      <c r="AB7" s="38">
        <v>86.27</v>
      </c>
      <c r="AC7" s="38">
        <v>90.13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681.64</v>
      </c>
      <c r="BG7" s="38">
        <v>723</v>
      </c>
      <c r="BH7" s="38">
        <v>327.23</v>
      </c>
      <c r="BI7" s="38">
        <v>701.16</v>
      </c>
      <c r="BJ7" s="38">
        <v>741.2</v>
      </c>
      <c r="BK7" s="38">
        <v>1592.72</v>
      </c>
      <c r="BL7" s="38">
        <v>1223.96</v>
      </c>
      <c r="BM7" s="38">
        <v>1269.1500000000001</v>
      </c>
      <c r="BN7" s="38">
        <v>1087.96</v>
      </c>
      <c r="BO7" s="38">
        <v>1209.45</v>
      </c>
      <c r="BP7" s="38">
        <v>1260.21</v>
      </c>
      <c r="BQ7" s="38">
        <v>85.27</v>
      </c>
      <c r="BR7" s="38">
        <v>85.52</v>
      </c>
      <c r="BS7" s="38">
        <v>86.94</v>
      </c>
      <c r="BT7" s="38">
        <v>88.3</v>
      </c>
      <c r="BU7" s="38">
        <v>83.92</v>
      </c>
      <c r="BV7" s="38">
        <v>53.7</v>
      </c>
      <c r="BW7" s="38">
        <v>61.54</v>
      </c>
      <c r="BX7" s="38">
        <v>63.97</v>
      </c>
      <c r="BY7" s="38">
        <v>59.67</v>
      </c>
      <c r="BZ7" s="38">
        <v>55.93</v>
      </c>
      <c r="CA7" s="38">
        <v>75.290000000000006</v>
      </c>
      <c r="CB7" s="38">
        <v>209.84</v>
      </c>
      <c r="CC7" s="38">
        <v>217.1</v>
      </c>
      <c r="CD7" s="38">
        <v>199.48</v>
      </c>
      <c r="CE7" s="38">
        <v>200.76</v>
      </c>
      <c r="CF7" s="38">
        <v>208.53</v>
      </c>
      <c r="CG7" s="38">
        <v>300.35000000000002</v>
      </c>
      <c r="CH7" s="38">
        <v>267.86</v>
      </c>
      <c r="CI7" s="38">
        <v>256.82</v>
      </c>
      <c r="CJ7" s="38">
        <v>270.60000000000002</v>
      </c>
      <c r="CK7" s="38">
        <v>289.60000000000002</v>
      </c>
      <c r="CL7" s="38">
        <v>215.41</v>
      </c>
      <c r="CM7" s="38" t="s">
        <v>103</v>
      </c>
      <c r="CN7" s="38" t="s">
        <v>103</v>
      </c>
      <c r="CO7" s="38" t="s">
        <v>103</v>
      </c>
      <c r="CP7" s="38" t="s">
        <v>103</v>
      </c>
      <c r="CQ7" s="38" t="s">
        <v>103</v>
      </c>
      <c r="CR7" s="38">
        <v>37.72</v>
      </c>
      <c r="CS7" s="38">
        <v>37.08</v>
      </c>
      <c r="CT7" s="38">
        <v>37.46</v>
      </c>
      <c r="CU7" s="38">
        <v>37.65</v>
      </c>
      <c r="CV7" s="38">
        <v>36.71</v>
      </c>
      <c r="CW7" s="38">
        <v>42.9</v>
      </c>
      <c r="CX7" s="38">
        <v>64.92</v>
      </c>
      <c r="CY7" s="38">
        <v>67.37</v>
      </c>
      <c r="CZ7" s="38">
        <v>70.69</v>
      </c>
      <c r="DA7" s="38">
        <v>72.66</v>
      </c>
      <c r="DB7" s="38">
        <v>76.849999999999994</v>
      </c>
      <c r="DC7" s="38">
        <v>68.459999999999994</v>
      </c>
      <c r="DD7" s="38">
        <v>67.22</v>
      </c>
      <c r="DE7" s="38">
        <v>67.459999999999994</v>
      </c>
      <c r="DF7" s="38">
        <v>67.37</v>
      </c>
      <c r="DG7" s="38">
        <v>70.05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0.09</v>
      </c>
      <c r="EM7" s="38">
        <v>0.06</v>
      </c>
      <c r="EN7" s="38">
        <v>0.02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2021-12-03T07:52:56Z</dcterms:created>
  <dcterms:modified xsi:type="dcterms:W3CDTF">2022-02-07T03:00:50Z</dcterms:modified>
  <cp:category/>
</cp:coreProperties>
</file>