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2\令和２年度決算「経営比較分析表」の分析等について\提出分\"/>
    </mc:Choice>
  </mc:AlternateContent>
  <workbookProtection workbookAlgorithmName="SHA-512" workbookHashValue="VnPJwZQDYHBSUejWFMUZsU93W/L0g8yKcG/zEuFfbJW2OdivI8kAd98f9jvsCvMhN3RenkIC7dQY/2LCMIFpLA==" workbookSaltValue="0JEyjLT4Eioih4oLRsab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<sst xmlns="http://schemas.openxmlformats.org/spreadsheetml/2006/main" count="236" uniqueCount="119">
  <si>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</si>
  <si>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</si>
  <si>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</si>
  <si>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</si>
  <si>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</si>
  <si>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</si>
  <si>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</si>
  <si>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</si>
  <si>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</si>
  <si>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</si>
  <si>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</si>
  <si>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</si>
  <si>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</si>
  <si>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</si>
  <si>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</si>
  <si>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</si>
  <si>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</si>
  <si>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</si>
  <si>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</si>
  <si>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</si>
  <si>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</si>
  <si>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</si>
  <si>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</si>
  <si>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</si>
  <si>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</si>
  <si>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</si>
  <si>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</si>
  <si>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</si>
  <si>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</si>
  <si>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</si>
  <si>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</si>
  <si>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</si>
  <si>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</si>
  <si>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</si>
  <si>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</si>
  <si>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</si>
  <si>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</si>
  <si>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</si>
  <si>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</si>
  <si>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</si>
  <si>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</si>
  <si>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</si>
  <si>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</si>
  <si>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</si>
  <si>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</si>
  <si>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</si>
  <si>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</si>
  <si>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</si>
  <si>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</si>
  <si>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</si>
  <si>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</si>
  <si>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</si>
  <si>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</si>
  <si>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</si>
  <si>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</si>
  <si>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</si>
  <si>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</si>
  <si>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</si>
  <si>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</si>
  <si>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</si>
  <si>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</si>
  <si>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</si>
  <si>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</si>
  <si>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</si>
  <si>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</si>
  <si>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</si>
  <si>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</si>
  <si>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</si>
  <si>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</si>
  <si>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</si>
  <si>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</si>
  <si>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</si>
  <si>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</si>
  <si>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</si>
  <si>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</si>
  <si>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</si>
  <si>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</si>
  <si>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</si>
  <si>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</si>
  <si>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</si>
  <si>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</si>
  <si>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</si>
  <si>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</si>
  <si>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</si>
  <si>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</si>
  <si>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</si>
  <si>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</si>
  <si>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</si>
  <si>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</si>
  <si>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</si>
  <si>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</si>
  <si>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</si>
  <si>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</si>
  <si>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</si>
  <si>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</si>
  <si>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</si>
  <si>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</si>
  <si>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</si>
  <si>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</si>
  <si>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</si>
  <si>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</si>
  <si>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</si>
  <si>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</si>
  <si>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</si>
  <si>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</si>
  <si>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</si>
  <si>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</si>
  <si>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</si>
  <si>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</si>
  <si>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</si>
  <si>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</si>
  <si>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</si>
  <si>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</si>
  <si>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</si>
  <si>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</si>
  <si>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</si>
  <si>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本町の農業集落排水施設は、上地・高柳地区と簑原地区の２箇所である。
　上地・高柳地区は平成10年に供用を開始し23年目を迎える。ポンプ類や施設の老朽化に伴い、平成26年度より補助事業である『機能強化事業』の採択を受け、機能診断をおこない、平成28年度より施設の更新を計画的に実施し、長寿命化を図った。
　また、簑原地区は平成14年に供用を開始し19年目を迎える。令和2年度に採択を受け、令和2年度から令和6年度の5ヵ年で事業を実施する。令和2年度は機能強化事業の詳細設計や一部通信装置等の更新を実施し、長寿命化を図った。</t>
    <rPh sb="1" eb="2">
      <t>ホン</t>
    </rPh>
    <rPh sb="2" eb="3">
      <t>チョウ</t>
    </rPh>
    <rPh sb="4" eb="6">
      <t>ノウギョウ</t>
    </rPh>
    <rPh sb="6" eb="8">
      <t>シュウラク</t>
    </rPh>
    <rPh sb="8" eb="10">
      <t>ハイスイ</t>
    </rPh>
    <rPh sb="10" eb="12">
      <t>シセツ</t>
    </rPh>
    <rPh sb="14" eb="16">
      <t>アゲチ</t>
    </rPh>
    <rPh sb="17" eb="19">
      <t>タカヤナギ</t>
    </rPh>
    <rPh sb="19" eb="21">
      <t>チク</t>
    </rPh>
    <rPh sb="22" eb="24">
      <t>ミノバル</t>
    </rPh>
    <rPh sb="24" eb="26">
      <t>チク</t>
    </rPh>
    <rPh sb="28" eb="30">
      <t>カショ</t>
    </rPh>
    <rPh sb="36" eb="38">
      <t>アゲチ</t>
    </rPh>
    <rPh sb="39" eb="41">
      <t>タカヤナギ</t>
    </rPh>
    <rPh sb="41" eb="43">
      <t>チク</t>
    </rPh>
    <rPh sb="156" eb="158">
      <t>ミノハラ</t>
    </rPh>
    <rPh sb="158" eb="160">
      <t>チク</t>
    </rPh>
    <rPh sb="182" eb="184">
      <t>レイワ</t>
    </rPh>
    <rPh sb="185" eb="186">
      <t>ネン</t>
    </rPh>
    <rPh sb="186" eb="187">
      <t>ド</t>
    </rPh>
    <rPh sb="188" eb="190">
      <t>サイタク</t>
    </rPh>
    <rPh sb="191" eb="192">
      <t>ウ</t>
    </rPh>
    <rPh sb="194" eb="196">
      <t>レイワ</t>
    </rPh>
    <rPh sb="197" eb="198">
      <t>ネン</t>
    </rPh>
    <rPh sb="198" eb="199">
      <t>ド</t>
    </rPh>
    <rPh sb="201" eb="203">
      <t>レイワ</t>
    </rPh>
    <rPh sb="204" eb="205">
      <t>ネン</t>
    </rPh>
    <rPh sb="205" eb="206">
      <t>ド</t>
    </rPh>
    <rPh sb="209" eb="210">
      <t>ネン</t>
    </rPh>
    <rPh sb="211" eb="213">
      <t>ジギョウ</t>
    </rPh>
    <rPh sb="214" eb="216">
      <t>ジッシ</t>
    </rPh>
    <rPh sb="219" eb="221">
      <t>レイワ</t>
    </rPh>
    <rPh sb="222" eb="224">
      <t>ネンド</t>
    </rPh>
    <rPh sb="225" eb="227">
      <t>キノウ</t>
    </rPh>
    <rPh sb="227" eb="229">
      <t>キョウカ</t>
    </rPh>
    <rPh sb="229" eb="231">
      <t>ジギョウ</t>
    </rPh>
    <rPh sb="232" eb="234">
      <t>ショウサイ</t>
    </rPh>
    <rPh sb="234" eb="236">
      <t>セッケイ</t>
    </rPh>
    <rPh sb="237" eb="239">
      <t>イチブ</t>
    </rPh>
    <rPh sb="239" eb="241">
      <t>ツウシン</t>
    </rPh>
    <rPh sb="241" eb="243">
      <t>ソウチ</t>
    </rPh>
    <rPh sb="243" eb="244">
      <t>ナド</t>
    </rPh>
    <rPh sb="245" eb="247">
      <t>コウシン</t>
    </rPh>
    <rPh sb="248" eb="250">
      <t>ジッシ</t>
    </rPh>
    <rPh sb="252" eb="256">
      <t>チョウジュミョウカ</t>
    </rPh>
    <rPh sb="257" eb="258">
      <t>ハカ</t>
    </rPh>
    <phoneticPr fontId="4"/>
  </si>
  <si>
    <t>　本事業の経営は厳しい状況である。現時点で地方債償還金を除いた費用は、約52.5%を使用料で賄えているが、類似団体を下回る状況である。
　今後、使用料の増加は横ばい状態が続く事が想定されるので、経費の削減に努める事や使用料以外の収入の検討も必要である。
　料金改定を検討する必要があるものの、公共下水道や市町型浄化槽を整備している中で、本事業のみの値上げは現在のところ困難である。
　令和5年度までに公営企業会計の法適用化を進めており、法適用後は使用者へ経営状況や適正な使用料を示す事ができ、使用料の改定に向けた取り組みを行っていく予定である。
　また、維持管理費の削減による経営安定化を図るために、集落排水事業を公共下水道へ編入を検討する。</t>
    <rPh sb="8" eb="9">
      <t>キビ</t>
    </rPh>
    <rPh sb="11" eb="13">
      <t>ジョウキョウ</t>
    </rPh>
    <rPh sb="17" eb="20">
      <t>ゲンジテン</t>
    </rPh>
    <rPh sb="21" eb="23">
      <t>チホウ</t>
    </rPh>
    <rPh sb="23" eb="24">
      <t>サイ</t>
    </rPh>
    <rPh sb="24" eb="26">
      <t>ショウカン</t>
    </rPh>
    <rPh sb="26" eb="27">
      <t>キン</t>
    </rPh>
    <rPh sb="28" eb="29">
      <t>ノゾ</t>
    </rPh>
    <rPh sb="31" eb="33">
      <t>ヒヨウ</t>
    </rPh>
    <rPh sb="35" eb="36">
      <t>ヤク</t>
    </rPh>
    <rPh sb="42" eb="45">
      <t>シヨウリョウ</t>
    </rPh>
    <rPh sb="46" eb="47">
      <t>マカナ</t>
    </rPh>
    <rPh sb="53" eb="55">
      <t>ルイジ</t>
    </rPh>
    <rPh sb="55" eb="57">
      <t>ダンタイ</t>
    </rPh>
    <rPh sb="58" eb="60">
      <t>シタマワ</t>
    </rPh>
    <rPh sb="61" eb="63">
      <t>ジョウキョウ</t>
    </rPh>
    <rPh sb="69" eb="71">
      <t>コンゴ</t>
    </rPh>
    <rPh sb="72" eb="75">
      <t>シヨウリョウ</t>
    </rPh>
    <rPh sb="76" eb="78">
      <t>ゾウカ</t>
    </rPh>
    <rPh sb="79" eb="80">
      <t>ヨコ</t>
    </rPh>
    <rPh sb="82" eb="84">
      <t>ジョウタイ</t>
    </rPh>
    <rPh sb="85" eb="86">
      <t>ツヅ</t>
    </rPh>
    <rPh sb="87" eb="88">
      <t>コト</t>
    </rPh>
    <rPh sb="89" eb="91">
      <t>ソウテイ</t>
    </rPh>
    <rPh sb="97" eb="99">
      <t>ケイヒ</t>
    </rPh>
    <rPh sb="100" eb="102">
      <t>サクゲン</t>
    </rPh>
    <rPh sb="103" eb="104">
      <t>ツト</t>
    </rPh>
    <rPh sb="106" eb="107">
      <t>コト</t>
    </rPh>
    <rPh sb="108" eb="111">
      <t>シヨウリョウ</t>
    </rPh>
    <rPh sb="111" eb="113">
      <t>イガイ</t>
    </rPh>
    <rPh sb="114" eb="116">
      <t>シュウニュウ</t>
    </rPh>
    <rPh sb="117" eb="119">
      <t>ケントウ</t>
    </rPh>
    <rPh sb="120" eb="122">
      <t>ヒツヨウ</t>
    </rPh>
    <rPh sb="178" eb="180">
      <t>ゲンザイ</t>
    </rPh>
    <rPh sb="184" eb="186">
      <t>コンナン</t>
    </rPh>
    <rPh sb="192" eb="194">
      <t>レイワ</t>
    </rPh>
    <rPh sb="195" eb="196">
      <t>ネン</t>
    </rPh>
    <rPh sb="196" eb="197">
      <t>ド</t>
    </rPh>
    <rPh sb="200" eb="202">
      <t>コウエイ</t>
    </rPh>
    <rPh sb="202" eb="204">
      <t>キギョウ</t>
    </rPh>
    <rPh sb="204" eb="206">
      <t>カイケイ</t>
    </rPh>
    <rPh sb="207" eb="208">
      <t>ホウ</t>
    </rPh>
    <rPh sb="208" eb="210">
      <t>テキヨウ</t>
    </rPh>
    <rPh sb="210" eb="211">
      <t>カ</t>
    </rPh>
    <rPh sb="212" eb="213">
      <t>スス</t>
    </rPh>
    <rPh sb="218" eb="219">
      <t>ホウ</t>
    </rPh>
    <rPh sb="219" eb="221">
      <t>テキヨウ</t>
    </rPh>
    <rPh sb="221" eb="222">
      <t>ゴ</t>
    </rPh>
    <rPh sb="223" eb="226">
      <t>シヨウシャ</t>
    </rPh>
    <rPh sb="227" eb="229">
      <t>ケイエイ</t>
    </rPh>
    <rPh sb="229" eb="231">
      <t>ジョウキョウ</t>
    </rPh>
    <rPh sb="232" eb="234">
      <t>テキセイ</t>
    </rPh>
    <rPh sb="235" eb="238">
      <t>シヨウリョウ</t>
    </rPh>
    <rPh sb="239" eb="240">
      <t>シメ</t>
    </rPh>
    <rPh sb="241" eb="242">
      <t>コト</t>
    </rPh>
    <rPh sb="246" eb="249">
      <t>シヨウリョウ</t>
    </rPh>
    <rPh sb="250" eb="252">
      <t>カイテイ</t>
    </rPh>
    <rPh sb="253" eb="254">
      <t>ム</t>
    </rPh>
    <rPh sb="256" eb="257">
      <t>ト</t>
    </rPh>
    <rPh sb="258" eb="259">
      <t>ク</t>
    </rPh>
    <rPh sb="261" eb="262">
      <t>オコナ</t>
    </rPh>
    <rPh sb="266" eb="268">
      <t>ヨテイ</t>
    </rPh>
    <rPh sb="300" eb="302">
      <t>シュウラク</t>
    </rPh>
    <rPh sb="302" eb="304">
      <t>ハイスイ</t>
    </rPh>
    <rPh sb="304" eb="306">
      <t>ジギョウ</t>
    </rPh>
    <rPh sb="316" eb="318">
      <t>ケントウ</t>
    </rPh>
    <phoneticPr fontId="4"/>
  </si>
  <si>
    <r>
      <rPr>
        <sz val="9"/>
        <color theme="1"/>
        <rFont val="ＭＳ ゴシック"/>
        <family val="3"/>
        <charset val="128"/>
      </rPr>
      <t>本事業は、平成14年度で2処理区の整備が完了し、平成27年度までは維持管理運営のみとなっていたが、平成28年度より機能強化事業を行い、施設や管路の設備、機器の更新を実施している。
　平成28年度から令和元年度までは、上地高柳地区の機能強化事業を実施し維持管理費の抑制を図った。令和2年度より簑原地区の機能強化事業を実施している。
 設備・機器の老朽化による修理や更新が維持管理費を増大させているが、この事業で機器・設備の機能強化を行い抑制を図る。
①収益的収支率について</t>
    </r>
    <r>
      <rPr>
        <sz val="6"/>
        <color theme="1"/>
        <rFont val="ＭＳ ゴシック"/>
        <family val="3"/>
        <charset val="128"/>
      </rPr>
      <t xml:space="preserve">
  使用料収入は新規加入者が増えた事により微増したが、総支出も公営企業会計法適用委託費で増加した。他会計繰入金の基準外繰入額の減少に伴い前年比より16.8%減少した。これは、毎年繰越金が3,000千円程度あり、令和2年度は前年度繰越金を充当したことにより他会計繰入金を減少させたことによるもの。令和3年度以降は、平年並みの水準となる。
　今後は使用料の増収対策として、未接続者への加入啓発を強化し、経営の安定化を図る。　
</t>
    </r>
    <r>
      <rPr>
        <sz val="9"/>
        <color theme="1"/>
        <rFont val="ＭＳ ゴシック"/>
        <family val="3"/>
        <charset val="128"/>
      </rPr>
      <t>⑤経費回収率について</t>
    </r>
    <r>
      <rPr>
        <sz val="6"/>
        <color theme="1"/>
        <rFont val="ＭＳ ゴシック"/>
        <family val="3"/>
        <charset val="128"/>
      </rPr>
      <t xml:space="preserve">
　令和2年度は、公営企業会計法適用委託で資産調査、評価を実施しているために、汚水処理費が増加している。令和５年度までに移行は完了するので、法適用化後の令和６年度以降は適正な料金収入、汚水処理費の削減を行い右上がりに推移していく。
</t>
    </r>
    <r>
      <rPr>
        <sz val="9"/>
        <color theme="1"/>
        <rFont val="ＭＳ ゴシック"/>
        <family val="3"/>
        <charset val="128"/>
      </rPr>
      <t>⑥汚水処理原価について</t>
    </r>
    <r>
      <rPr>
        <sz val="6"/>
        <color theme="1"/>
        <rFont val="ＭＳ ゴシック"/>
        <family val="3"/>
        <charset val="128"/>
      </rPr>
      <t xml:space="preserve">
　公営企業法適用委託で汚水処理費が増加したことによるもの。維持管理費や有収水量は微増の傾向があり、類似団体の平均を下回る水準で推移していく。
</t>
    </r>
    <r>
      <rPr>
        <sz val="9"/>
        <color theme="1"/>
        <rFont val="ＭＳ ゴシック"/>
        <family val="3"/>
        <charset val="128"/>
      </rPr>
      <t>⑦施設使用率について</t>
    </r>
    <r>
      <rPr>
        <sz val="6"/>
        <color theme="1"/>
        <rFont val="ＭＳ ゴシック"/>
        <family val="3"/>
        <charset val="128"/>
      </rPr>
      <t xml:space="preserve">
　町全体で定住化対策を行っている効果もあり処理水量が増加し、利用率も増加している。
</t>
    </r>
    <r>
      <rPr>
        <sz val="9"/>
        <color theme="1"/>
        <rFont val="ＭＳ ゴシック"/>
        <family val="3"/>
        <charset val="128"/>
      </rPr>
      <t>⑧水洗化率について</t>
    </r>
    <r>
      <rPr>
        <sz val="6"/>
        <color theme="1"/>
        <rFont val="ＭＳ ゴシック"/>
        <family val="3"/>
        <charset val="128"/>
      </rPr>
      <t xml:space="preserve">
　処理区域内の新築の増加により、増加となった。類似団体平均値を超える値となっている。</t>
    </r>
    <rPh sb="24" eb="26">
      <t>ヘイセイ</t>
    </rPh>
    <rPh sb="28" eb="30">
      <t>ネンド</t>
    </rPh>
    <rPh sb="49" eb="51">
      <t>ヘイセイ</t>
    </rPh>
    <rPh sb="53" eb="55">
      <t>ネンド</t>
    </rPh>
    <rPh sb="57" eb="59">
      <t>キノウ</t>
    </rPh>
    <rPh sb="59" eb="61">
      <t>キョウカ</t>
    </rPh>
    <rPh sb="61" eb="63">
      <t>ジギョウ</t>
    </rPh>
    <rPh sb="64" eb="65">
      <t>オコナ</t>
    </rPh>
    <rPh sb="67" eb="69">
      <t>シセツ</t>
    </rPh>
    <rPh sb="70" eb="72">
      <t>カンロ</t>
    </rPh>
    <rPh sb="73" eb="75">
      <t>セツビ</t>
    </rPh>
    <rPh sb="76" eb="78">
      <t>キキ</t>
    </rPh>
    <rPh sb="79" eb="81">
      <t>コウシン</t>
    </rPh>
    <rPh sb="82" eb="84">
      <t>ジッシ</t>
    </rPh>
    <rPh sb="96" eb="97">
      <t>ド</t>
    </rPh>
    <rPh sb="99" eb="101">
      <t>レイワ</t>
    </rPh>
    <rPh sb="101" eb="103">
      <t>ガンネン</t>
    </rPh>
    <rPh sb="103" eb="104">
      <t>ド</t>
    </rPh>
    <rPh sb="122" eb="124">
      <t>ジッシ</t>
    </rPh>
    <rPh sb="125" eb="127">
      <t>イジ</t>
    </rPh>
    <rPh sb="127" eb="129">
      <t>カンリ</t>
    </rPh>
    <rPh sb="129" eb="130">
      <t>ヒ</t>
    </rPh>
    <rPh sb="131" eb="133">
      <t>ヨクセイ</t>
    </rPh>
    <rPh sb="134" eb="135">
      <t>ハカ</t>
    </rPh>
    <rPh sb="138" eb="140">
      <t>レイワ</t>
    </rPh>
    <rPh sb="141" eb="143">
      <t>ネンド</t>
    </rPh>
    <rPh sb="245" eb="247">
      <t>シンキ</t>
    </rPh>
    <rPh sb="247" eb="250">
      <t>カニュウシャ</t>
    </rPh>
    <rPh sb="258" eb="260">
      <t>ビゾウ</t>
    </rPh>
    <rPh sb="295" eb="296">
      <t>ガイ</t>
    </rPh>
    <rPh sb="300" eb="301">
      <t>ゲン</t>
    </rPh>
    <rPh sb="301" eb="302">
      <t>ショウ</t>
    </rPh>
    <rPh sb="315" eb="316">
      <t>ゲン</t>
    </rPh>
    <rPh sb="316" eb="317">
      <t>ショウ</t>
    </rPh>
    <rPh sb="324" eb="326">
      <t>マイトシ</t>
    </rPh>
    <rPh sb="326" eb="328">
      <t>クリコシ</t>
    </rPh>
    <rPh sb="328" eb="329">
      <t>キン</t>
    </rPh>
    <rPh sb="335" eb="337">
      <t>センエン</t>
    </rPh>
    <rPh sb="337" eb="339">
      <t>テイド</t>
    </rPh>
    <rPh sb="342" eb="344">
      <t>レイワ</t>
    </rPh>
    <rPh sb="345" eb="347">
      <t>ネンド</t>
    </rPh>
    <rPh sb="348" eb="351">
      <t>ゼンネンド</t>
    </rPh>
    <rPh sb="351" eb="353">
      <t>クリコシ</t>
    </rPh>
    <rPh sb="353" eb="354">
      <t>キン</t>
    </rPh>
    <rPh sb="355" eb="357">
      <t>ジュウトウ</t>
    </rPh>
    <rPh sb="364" eb="365">
      <t>タ</t>
    </rPh>
    <rPh sb="365" eb="367">
      <t>カイケイ</t>
    </rPh>
    <rPh sb="367" eb="369">
      <t>クリイレ</t>
    </rPh>
    <rPh sb="369" eb="370">
      <t>キン</t>
    </rPh>
    <rPh sb="371" eb="372">
      <t>ゲン</t>
    </rPh>
    <rPh sb="372" eb="373">
      <t>ショウ</t>
    </rPh>
    <rPh sb="384" eb="386">
      <t>レイワ</t>
    </rPh>
    <rPh sb="387" eb="389">
      <t>ネンド</t>
    </rPh>
    <rPh sb="389" eb="391">
      <t>イコウ</t>
    </rPh>
    <rPh sb="393" eb="395">
      <t>ヘイネン</t>
    </rPh>
    <rPh sb="395" eb="396">
      <t>ナ</t>
    </rPh>
    <rPh sb="398" eb="400">
      <t>スイジュン</t>
    </rPh>
    <rPh sb="587" eb="589">
      <t>コウエイ</t>
    </rPh>
    <rPh sb="589" eb="591">
      <t>キギョウ</t>
    </rPh>
    <rPh sb="591" eb="592">
      <t>ホウ</t>
    </rPh>
    <rPh sb="592" eb="594">
      <t>テキヨウ</t>
    </rPh>
    <rPh sb="594" eb="596">
      <t>イタク</t>
    </rPh>
    <rPh sb="597" eb="599">
      <t>オスイ</t>
    </rPh>
    <rPh sb="599" eb="601">
      <t>ショリ</t>
    </rPh>
    <rPh sb="601" eb="602">
      <t>ヒ</t>
    </rPh>
    <rPh sb="603" eb="605">
      <t>ゾウカ</t>
    </rPh>
    <rPh sb="615" eb="617">
      <t>イジ</t>
    </rPh>
    <rPh sb="617" eb="620">
      <t>カンリヒ</t>
    </rPh>
    <rPh sb="626" eb="628">
      <t>ビゾウ</t>
    </rPh>
    <rPh sb="629" eb="631">
      <t>ケイコウ</t>
    </rPh>
    <rPh sb="635" eb="637">
      <t>ルイジ</t>
    </rPh>
    <rPh sb="637" eb="639">
      <t>ダンタイ</t>
    </rPh>
    <rPh sb="640" eb="642">
      <t>ヘイキン</t>
    </rPh>
    <rPh sb="643" eb="645">
      <t>シタマワ</t>
    </rPh>
    <rPh sb="646" eb="648">
      <t>スイジュン</t>
    </rPh>
    <rPh sb="649" eb="65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</si>
</sst>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7-4023-94DC-B41326429A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B37-4023-94DC-B41326429A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45.38</c:v>
                </c:pt>
                <c:pt idx="1">
                  <c:v>45.38</c:v>
                </c:pt>
                <c:pt idx="2">
                  <c:v>43.27</c:v>
                </c:pt>
                <c:pt idx="3">
                  <c:v>49.76</c:v>
                </c:pt>
                <c:pt idx="4">
                  <c:v>55.43</c:v>
                </c:pt>
              </c:numCache>
            </c:numRef>
          </c:val>
          <c:extLst>
            <c:ext xmlns:c16="http://schemas.microsoft.com/office/drawing/2014/chart" uri="{C3380CC4-5D6E-409C-BE32-E72D297353CC}">
              <c16:uniqueId val="{00000000-01A6-49B6-932A-D0AEF77CE3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1A6-49B6-932A-D0AEF77CE3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81.72</c:v>
                </c:pt>
                <c:pt idx="1">
                  <c:v>80.92</c:v>
                </c:pt>
                <c:pt idx="2">
                  <c:v>82.64</c:v>
                </c:pt>
                <c:pt idx="3">
                  <c:v>84.64</c:v>
                </c:pt>
                <c:pt idx="4">
                  <c:v>85.74</c:v>
                </c:pt>
              </c:numCache>
            </c:numRef>
          </c:val>
          <c:extLst>
            <c:ext xmlns:c16="http://schemas.microsoft.com/office/drawing/2014/chart" uri="{C3380CC4-5D6E-409C-BE32-E72D297353CC}">
              <c16:uniqueId val="{00000000-9F94-4503-A0F6-0F3AD6A0F0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F94-4503-A0F6-0F3AD6A0F0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75.87</c:v>
                </c:pt>
                <c:pt idx="1">
                  <c:v>74.89</c:v>
                </c:pt>
                <c:pt idx="2">
                  <c:v>79.510000000000005</c:v>
                </c:pt>
                <c:pt idx="3">
                  <c:v>77.400000000000006</c:v>
                </c:pt>
                <c:pt idx="4">
                  <c:v>60.6</c:v>
                </c:pt>
              </c:numCache>
            </c:numRef>
          </c:val>
          <c:extLst>
            <c:ext xmlns:c16="http://schemas.microsoft.com/office/drawing/2014/chart" uri="{C3380CC4-5D6E-409C-BE32-E72D297353CC}">
              <c16:uniqueId val="{00000000-9ECB-4A3E-B626-2FEA314C5C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B-4A3E-B626-2FEA314C5C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4-433D-A138-6660E9DEF4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4-433D-A138-6660E9DEF4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D-41BB-8632-964A1866A7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D-41BB-8632-964A1866A7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85-4429-B6C5-4CF107B53E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85-4429-B6C5-4CF107B53E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F-43CE-A10F-D315556122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F-43CE-A10F-D315556122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10-4E39-A300-A8AF80F911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B10-4E39-A300-A8AF80F911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57.45</c:v>
                </c:pt>
                <c:pt idx="1">
                  <c:v>56.71</c:v>
                </c:pt>
                <c:pt idx="2">
                  <c:v>46.74</c:v>
                </c:pt>
                <c:pt idx="3">
                  <c:v>64</c:v>
                </c:pt>
                <c:pt idx="4">
                  <c:v>52.54</c:v>
                </c:pt>
              </c:numCache>
            </c:numRef>
          </c:val>
          <c:extLst>
            <c:ext xmlns:c16="http://schemas.microsoft.com/office/drawing/2014/chart" uri="{C3380CC4-5D6E-409C-BE32-E72D297353CC}">
              <c16:uniqueId val="{00000000-EE4D-455E-AD34-5BC8625A92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E4D-455E-AD34-5BC8625A92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237.64</c:v>
                </c:pt>
                <c:pt idx="1">
                  <c:v>255.74</c:v>
                </c:pt>
                <c:pt idx="2">
                  <c:v>302.64999999999998</c:v>
                </c:pt>
                <c:pt idx="3">
                  <c:v>204.64</c:v>
                </c:pt>
                <c:pt idx="4">
                  <c:v>228.82</c:v>
                </c:pt>
              </c:numCache>
            </c:numRef>
          </c:val>
          <c:extLst>
            <c:ext xmlns:c16="http://schemas.microsoft.com/office/drawing/2014/chart" uri="{C3380CC4-5D6E-409C-BE32-E72D297353CC}">
              <c16:uniqueId val="{00000000-E9B7-40D9-838C-544FB736DC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9B7-40D9-838C-544FB736DC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45" zoomScaleNormal="145" workbookViewId="0">
      <selection activeCell="BG34" sqref="BG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25748</v>
      </c>
      <c r="AM8" s="51"/>
      <c r="AN8" s="51"/>
      <c r="AO8" s="51"/>
      <c r="AP8" s="51"/>
      <c r="AQ8" s="51"/>
      <c r="AR8" s="51"/>
      <c r="AS8" s="51"/>
      <c r="AT8" s="46">
        <f>データ!T6</f>
        <v>51.92</v>
      </c>
      <c r="AU8" s="46"/>
      <c r="AV8" s="46"/>
      <c r="AW8" s="46"/>
      <c r="AX8" s="46"/>
      <c r="AY8" s="46"/>
      <c r="AZ8" s="46"/>
      <c r="BA8" s="46"/>
      <c r="BB8" s="46">
        <f>データ!U6</f>
        <v>495.92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4.0599999999999996</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1045</v>
      </c>
      <c r="AM10" s="51"/>
      <c r="AN10" s="51"/>
      <c r="AO10" s="51"/>
      <c r="AP10" s="51"/>
      <c r="AQ10" s="51"/>
      <c r="AR10" s="51"/>
      <c r="AS10" s="51"/>
      <c r="AT10" s="46">
        <f>データ!W6</f>
        <v>0.5</v>
      </c>
      <c r="AU10" s="46"/>
      <c r="AV10" s="46"/>
      <c r="AW10" s="46"/>
      <c r="AX10" s="46"/>
      <c r="AY10" s="46"/>
      <c r="AZ10" s="46"/>
      <c r="BA10" s="46"/>
      <c r="BB10" s="46">
        <f>データ!X6</f>
        <v>2090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yrDgCW0SRmn9+9RZ6rsHDBBrR1S+XZMi8Uu4vbbb9DLmSrmPcMP31DMpSGgFwFz73fmlEPjwMtoH/wLGo6pP7A==" saltValue="Mcy2efddz/JFqvtLStya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413461</v>
      </c>
      <c r="D6" s="33">
        <f t="shared" si="3"/>
        <v>47</v>
      </c>
      <c r="E6" s="33">
        <f t="shared" si="3"/>
        <v>17</v>
      </c>
      <c r="F6" s="33">
        <f t="shared" si="3"/>
        <v>5</v>
      </c>
      <c r="G6" s="33">
        <f t="shared" si="3"/>
        <v>0</v>
      </c>
      <c r="H6" s="33" t="str">
        <f t="shared" si="3"/>
        <v>佐賀県　みやき町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4.0599999999999996</v>
      </c>
      <c r="Q6" s="34">
        <f t="shared" si="3"/>
        <v>100</v>
      </c>
      <c r="R6" s="34">
        <f t="shared" si="3"/>
        <v>3850</v>
      </c>
      <c r="S6" s="34">
        <f t="shared" si="3"/>
        <v>25748</v>
      </c>
      <c r="T6" s="34">
        <f t="shared" si="3"/>
        <v>51.92</v>
      </c>
      <c r="U6" s="34">
        <f t="shared" si="3"/>
        <v>495.92</v>
      </c>
      <c r="V6" s="34">
        <f t="shared" si="3"/>
        <v>1045</v>
      </c>
      <c r="W6" s="34">
        <f t="shared" si="3"/>
        <v>0.5</v>
      </c>
      <c r="X6" s="34">
        <f t="shared" si="3"/>
        <v>2090</v>
      </c>
      <c r="Y6" s="35">
        <f>IF(Y7="",NA(),Y7)</f>
        <v>75.87</v>
      </c>
      <c r="Z6" s="35">
        <f t="shared" ref="Z6:AH6" si="4">IF(Z7="",NA(),Z7)</f>
        <v>74.89</v>
      </c>
      <c r="AA6" s="35">
        <f t="shared" si="4"/>
        <v>79.510000000000005</v>
      </c>
      <c r="AB6" s="35">
        <f t="shared" si="4"/>
        <v>77.400000000000006</v>
      </c>
      <c r="AC6" s="35">
        <f t="shared" si="4"/>
        <v>60.6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57.45</v>
      </c>
      <c r="BR6" s="35">
        <f t="shared" ref="BR6:BZ6" si="8">IF(BR7="",NA(),BR7)</f>
        <v>56.71</v>
      </c>
      <c r="BS6" s="35">
        <f t="shared" si="8"/>
        <v>46.74</v>
      </c>
      <c r="BT6" s="35">
        <f t="shared" si="8"/>
        <v>64</v>
      </c>
      <c r="BU6" s="35">
        <f t="shared" si="8"/>
        <v>52.54</v>
      </c>
      <c r="BV6" s="35">
        <f t="shared" si="8"/>
        <v>55.32</v>
      </c>
      <c r="BW6" s="35">
        <f t="shared" si="8"/>
        <v>59.8</v>
      </c>
      <c r="BX6" s="35">
        <f t="shared" si="8"/>
        <v>57.77</v>
      </c>
      <c r="BY6" s="35">
        <f t="shared" si="8"/>
        <v>57.31</v>
      </c>
      <c r="BZ6" s="35">
        <f t="shared" si="8"/>
        <v>57.08</v>
      </c>
      <c r="CA6" s="34" t="str">
        <f>IF(CA7="","",IF(CA7="-","【-】","【"&amp;SUBSTITUTE(TEXT(CA7,"#,##0.00"),"-","△")&amp;"】"))</f>
        <v>【60.94】</v>
      </c>
      <c r="CB6" s="35">
        <f>IF(CB7="",NA(),CB7)</f>
        <v>237.64</v>
      </c>
      <c r="CC6" s="35">
        <f t="shared" ref="CC6:CK6" si="9">IF(CC7="",NA(),CC7)</f>
        <v>255.74</v>
      </c>
      <c r="CD6" s="35">
        <f t="shared" si="9"/>
        <v>302.64999999999998</v>
      </c>
      <c r="CE6" s="35">
        <f t="shared" si="9"/>
        <v>204.64</v>
      </c>
      <c r="CF6" s="35">
        <f t="shared" si="9"/>
        <v>228.82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45.38</v>
      </c>
      <c r="CN6" s="35">
        <f t="shared" ref="CN6:CV6" si="10">IF(CN7="",NA(),CN7)</f>
        <v>45.38</v>
      </c>
      <c r="CO6" s="35">
        <f t="shared" si="10"/>
        <v>43.27</v>
      </c>
      <c r="CP6" s="35">
        <f t="shared" si="10"/>
        <v>49.76</v>
      </c>
      <c r="CQ6" s="35">
        <f t="shared" si="10"/>
        <v>55.43</v>
      </c>
      <c r="CR6" s="35">
        <f t="shared" si="10"/>
        <v>60.65</v>
      </c>
      <c r="CS6" s="35">
        <f t="shared" si="10"/>
        <v>51.75</v>
      </c>
      <c r="CT6" s="35">
        <f t="shared" si="10"/>
        <v>50.68</v>
      </c>
      <c r="CU6" s="35">
        <f t="shared" si="10"/>
        <v>50.14</v>
      </c>
      <c r="CV6" s="35">
        <f t="shared" si="10"/>
        <v>54.83</v>
      </c>
      <c r="CW6" s="34" t="str">
        <f>IF(CW7="","",IF(CW7="-","【-】","【"&amp;SUBSTITUTE(TEXT(CW7,"#,##0.00"),"-","△")&amp;"】"))</f>
        <v>【54.84】</v>
      </c>
      <c r="CX6" s="35">
        <f>IF(CX7="",NA(),CX7)</f>
        <v>81.72</v>
      </c>
      <c r="CY6" s="35">
        <f t="shared" ref="CY6:DG6" si="11">IF(CY7="",NA(),CY7)</f>
        <v>80.92</v>
      </c>
      <c r="CZ6" s="35">
        <f t="shared" si="11"/>
        <v>82.64</v>
      </c>
      <c r="DA6" s="35">
        <f t="shared" si="11"/>
        <v>84.64</v>
      </c>
      <c r="DB6" s="35">
        <f t="shared" si="11"/>
        <v>85.74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413461</v>
      </c>
      <c r="D7" s="37">
        <v>47</v>
      </c>
      <c r="E7" s="37">
        <v>17</v>
      </c>
      <c r="F7" s="37">
        <v>5</v>
      </c>
      <c r="G7" s="37">
        <v>0</v>
      </c>
      <c r="H7" s="37" t="s">
        <v>98</v>
      </c>
      <c r="I7" s="37" t="s">
        <v>99</v>
      </c>
      <c r="J7" s="37" t="s">
        <v>100</v>
      </c>
      <c r="K7" s="37" t="s">
        <v>101</v>
      </c>
      <c r="L7" s="37" t="s">
        <v>102</v>
      </c>
      <c r="M7" s="37" t="s">
        <v>103</v>
      </c>
      <c r="N7" s="38" t="s">
        <v>104</v>
      </c>
      <c r="O7" s="38" t="s">
        <v>105</v>
      </c>
      <c r="P7" s="38">
        <v>4.0599999999999996</v>
      </c>
      <c r="Q7" s="38">
        <v>100</v>
      </c>
      <c r="R7" s="38">
        <v>3850</v>
      </c>
      <c r="S7" s="38">
        <v>25748</v>
      </c>
      <c r="T7" s="38">
        <v>51.92</v>
      </c>
      <c r="U7" s="38">
        <v>495.92</v>
      </c>
      <c r="V7" s="38">
        <v>1045</v>
      </c>
      <c r="W7" s="38">
        <v>0.5</v>
      </c>
      <c r="X7" s="38">
        <v>2090</v>
      </c>
      <c r="Y7" s="38">
        <v>75.87</v>
      </c>
      <c r="Z7" s="38">
        <v>74.89</v>
      </c>
      <c r="AA7" s="38">
        <v>79.510000000000005</v>
      </c>
      <c r="AB7" s="38">
        <v>77.400000000000006</v>
      </c>
      <c r="AC7" s="38">
        <v>60.6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57.45</v>
      </c>
      <c r="BR7" s="38">
        <v>56.71</v>
      </c>
      <c r="BS7" s="38">
        <v>46.74</v>
      </c>
      <c r="BT7" s="38">
        <v>64</v>
      </c>
      <c r="BU7" s="38">
        <v>52.54</v>
      </c>
      <c r="BV7" s="38">
        <v>55.32</v>
      </c>
      <c r="BW7" s="38">
        <v>59.8</v>
      </c>
      <c r="BX7" s="38">
        <v>57.77</v>
      </c>
      <c r="BY7" s="38">
        <v>57.31</v>
      </c>
      <c r="BZ7" s="38">
        <v>57.08</v>
      </c>
      <c r="CA7" s="38">
        <v>60.94</v>
      </c>
      <c r="CB7" s="38">
        <v>237.64</v>
      </c>
      <c r="CC7" s="38">
        <v>255.74</v>
      </c>
      <c r="CD7" s="38">
        <v>302.64999999999998</v>
      </c>
      <c r="CE7" s="38">
        <v>204.64</v>
      </c>
      <c r="CF7" s="38">
        <v>228.82</v>
      </c>
      <c r="CG7" s="38">
        <v>283.17</v>
      </c>
      <c r="CH7" s="38">
        <v>263.76</v>
      </c>
      <c r="CI7" s="38">
        <v>274.35000000000002</v>
      </c>
      <c r="CJ7" s="38">
        <v>273.52</v>
      </c>
      <c r="CK7" s="38">
        <v>274.99</v>
      </c>
      <c r="CL7" s="38">
        <v>253.04</v>
      </c>
      <c r="CM7" s="38">
        <v>45.38</v>
      </c>
      <c r="CN7" s="38">
        <v>45.38</v>
      </c>
      <c r="CO7" s="38">
        <v>43.27</v>
      </c>
      <c r="CP7" s="38">
        <v>49.76</v>
      </c>
      <c r="CQ7" s="38">
        <v>55.43</v>
      </c>
      <c r="CR7" s="38">
        <v>60.65</v>
      </c>
      <c r="CS7" s="38">
        <v>51.75</v>
      </c>
      <c r="CT7" s="38">
        <v>50.68</v>
      </c>
      <c r="CU7" s="38">
        <v>50.14</v>
      </c>
      <c r="CV7" s="38">
        <v>54.83</v>
      </c>
      <c r="CW7" s="38">
        <v>54.84</v>
      </c>
      <c r="CX7" s="38">
        <v>81.72</v>
      </c>
      <c r="CY7" s="38">
        <v>80.92</v>
      </c>
      <c r="CZ7" s="38">
        <v>82.64</v>
      </c>
      <c r="DA7" s="38">
        <v>84.64</v>
      </c>
      <c r="DB7" s="38">
        <v>85.74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2021-12-03T08:02:46Z</dcterms:created>
  <dcterms:modified xsi:type="dcterms:W3CDTF">2022-02-07T04:26:48Z</dcterms:modified>
  <cp:category/>
</cp:coreProperties>
</file>