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02】 県市町村課\公営企業関連\公営企業　経営比較分析表\R3\令和３年度決算「経営比較分析表」の分析等について\【経営比較分析表】2021_413461_47_1718\"/>
    </mc:Choice>
  </mc:AlternateContent>
  <workbookProtection workbookAlgorithmName="SHA-512" workbookHashValue="2Lv7C2t1HFfwjTA3sMqC3KvF9BnqbEeDAN/boabUob/fPUXSYXedQyRKPXegNJaROMG57MSquFstP/GA1ejB3A==" workbookSaltValue="ER6WKzqRosN5h+9Yl1gh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<sst xmlns="http://schemas.openxmlformats.org/spreadsheetml/2006/main" count="236" uniqueCount="122">
  <si>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</si>
  <si>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</si>
  <si>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</si>
  <si>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</si>
  <si>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</si>
  <si>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</si>
  <si>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</si>
  <si>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</si>
  <si>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</si>
  <si>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</si>
  <si>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</si>
  <si>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</si>
  <si>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</si>
  <si>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</si>
  <si>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</si>
  <si>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</si>
  <si>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</si>
  <si>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</si>
  <si>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</si>
  <si>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</si>
  <si>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</si>
  <si>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</si>
  <si>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</si>
  <si>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</si>
  <si>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</si>
  <si>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</si>
  <si>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</si>
  <si>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</si>
  <si>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</si>
  <si>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</si>
  <si>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</si>
  <si>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</si>
  <si>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</si>
  <si>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</si>
  <si>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</si>
  <si>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</si>
  <si>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</si>
  <si>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</si>
  <si>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</si>
  <si>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</si>
  <si>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</si>
  <si>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</si>
  <si>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</si>
  <si>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</si>
  <si>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</si>
  <si>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</si>
  <si>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</si>
  <si>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</si>
  <si>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</si>
  <si>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</si>
  <si>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</si>
  <si>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</si>
  <si>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</si>
  <si>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</si>
  <si>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</si>
  <si>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</si>
  <si>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</si>
  <si>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</si>
  <si>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</si>
  <si>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</si>
  <si>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</si>
  <si>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</si>
  <si>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</si>
  <si>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</si>
  <si>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</si>
  <si>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</si>
  <si>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</si>
  <si>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</si>
  <si>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</si>
  <si>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</si>
  <si>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</si>
  <si>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</si>
  <si>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</si>
  <si>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</si>
  <si>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</si>
  <si>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</si>
  <si>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</si>
  <si>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</si>
  <si>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</si>
  <si>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</si>
  <si>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</si>
  <si>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</si>
  <si>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</si>
  <si>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</si>
  <si>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</si>
  <si>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</si>
  <si>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</si>
  <si>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</si>
  <si>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</si>
  <si>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</si>
  <si>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</si>
  <si>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</si>
  <si>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</si>
  <si>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</si>
  <si>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</si>
  <si>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</si>
  <si>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</si>
  <si>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</si>
  <si>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</si>
  <si>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</si>
  <si>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</si>
  <si>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</si>
  <si>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</si>
  <si>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</si>
  <si>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</si>
  <si>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</si>
  <si>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</si>
  <si>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</si>
  <si>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</si>
  <si>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</si>
  <si>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</si>
  <si>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</si>
  <si>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</si>
  <si>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</si>
  <si>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</si>
  <si>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</si>
  <si>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</si>
  <si>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</si>
  <si>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</si>
  <si>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本事業の経営は、令和３年度こそ類似団体を上回ってはいるが、安定しておらず、厳しい状況である。
　今後、使用料の増加は横ばい状態が続く事が想定されるので、経費の削減に努める事や使用料以外の収入の検討も必要である。
　料金改定を検討する必要があるものの、公共下水道や市町型浄化槽を整備している中で、本事業のみの値上げは現在のところ困難である。
　今後、令和６年４月より公営企業会計へ移行する予定であり、それにより使用者へ経営状況や適正な使用料を示す事ができ、使用料の改定に向けた取り組みを行っていく。
　また、維持管理費の削減による経営安定化を図るために、集落排水事業を公共下水道へ編入を検討する。</t>
    <rPh sb="9" eb="11">
      <t>レイワ</t>
    </rPh>
    <rPh sb="12" eb="14">
      <t>ネンド</t>
    </rPh>
    <rPh sb="21" eb="23">
      <t>ウワマワ</t>
    </rPh>
    <rPh sb="30" eb="32">
      <t>アンテイ</t>
    </rPh>
    <rPh sb="38" eb="39">
      <t>キビ</t>
    </rPh>
    <rPh sb="41" eb="43">
      <t>ジョウキョウ</t>
    </rPh>
    <rPh sb="49" eb="51">
      <t>コンゴ</t>
    </rPh>
    <rPh sb="52" eb="55">
      <t>シヨウリョウ</t>
    </rPh>
    <rPh sb="56" eb="58">
      <t>ゾウカ</t>
    </rPh>
    <rPh sb="59" eb="60">
      <t>ヨコ</t>
    </rPh>
    <rPh sb="62" eb="64">
      <t>ジョウタイ</t>
    </rPh>
    <rPh sb="65" eb="66">
      <t>ツヅ</t>
    </rPh>
    <rPh sb="67" eb="68">
      <t>コト</t>
    </rPh>
    <rPh sb="69" eb="71">
      <t>ソウテイ</t>
    </rPh>
    <rPh sb="77" eb="79">
      <t>ケイヒ</t>
    </rPh>
    <rPh sb="80" eb="82">
      <t>サクゲン</t>
    </rPh>
    <rPh sb="83" eb="84">
      <t>ツト</t>
    </rPh>
    <rPh sb="86" eb="87">
      <t>コト</t>
    </rPh>
    <rPh sb="88" eb="91">
      <t>シヨウリョウ</t>
    </rPh>
    <rPh sb="91" eb="93">
      <t>イガイ</t>
    </rPh>
    <rPh sb="94" eb="96">
      <t>シュウニュウ</t>
    </rPh>
    <rPh sb="97" eb="99">
      <t>ケントウ</t>
    </rPh>
    <rPh sb="100" eb="102">
      <t>ヒツヨウ</t>
    </rPh>
    <rPh sb="158" eb="160">
      <t>ゲンザイ</t>
    </rPh>
    <rPh sb="164" eb="166">
      <t>コンナン</t>
    </rPh>
    <rPh sb="277" eb="279">
      <t>シュウラク</t>
    </rPh>
    <rPh sb="279" eb="281">
      <t>ハイスイ</t>
    </rPh>
    <rPh sb="281" eb="283">
      <t>ジギョウ</t>
    </rPh>
    <rPh sb="293" eb="295">
      <t>ケントウ</t>
    </rPh>
    <phoneticPr fontId="4"/>
  </si>
  <si>
    <t>　本町の農業集落排水施設は、上地・高柳地区と簑原地区の２箇所である。
　上地・高柳地区は平成10年に供用を開始し24年目を迎える。ポンプ類や施設の老朽化に伴い、平成26年度より補助事業である『機能強化事業』の採択を受け、機能診断をおこない、平成28年度より施設の更新を計画的に実施し、長寿命化を図った。
　また、簑原地区は平成14年に供用を開始し19年目を迎える。令和2年度に採択を受け、令和2年度から令和6年度の5ヵ年で事業を実施する。令和3年度は機能強化事業により中継ポンプ施設の更新を行い、長寿命化を図った。</t>
    <rPh sb="1" eb="2">
      <t>ホン</t>
    </rPh>
    <rPh sb="2" eb="3">
      <t>チョウ</t>
    </rPh>
    <rPh sb="4" eb="6">
      <t>ノウギョウ</t>
    </rPh>
    <rPh sb="6" eb="8">
      <t>シュウラク</t>
    </rPh>
    <rPh sb="8" eb="10">
      <t>ハイスイ</t>
    </rPh>
    <rPh sb="10" eb="12">
      <t>シセツ</t>
    </rPh>
    <rPh sb="14" eb="16">
      <t>アゲチ</t>
    </rPh>
    <rPh sb="17" eb="19">
      <t>タカヤナギ</t>
    </rPh>
    <rPh sb="19" eb="21">
      <t>チク</t>
    </rPh>
    <rPh sb="22" eb="24">
      <t>ミノバル</t>
    </rPh>
    <rPh sb="24" eb="26">
      <t>チク</t>
    </rPh>
    <rPh sb="28" eb="30">
      <t>カショ</t>
    </rPh>
    <rPh sb="36" eb="38">
      <t>アゲチ</t>
    </rPh>
    <rPh sb="39" eb="41">
      <t>タカヤナギ</t>
    </rPh>
    <rPh sb="41" eb="43">
      <t>チク</t>
    </rPh>
    <rPh sb="156" eb="158">
      <t>ミノハラ</t>
    </rPh>
    <rPh sb="158" eb="160">
      <t>チク</t>
    </rPh>
    <rPh sb="182" eb="184">
      <t>レイワ</t>
    </rPh>
    <rPh sb="185" eb="186">
      <t>ネン</t>
    </rPh>
    <rPh sb="186" eb="187">
      <t>ド</t>
    </rPh>
    <rPh sb="188" eb="190">
      <t>サイタク</t>
    </rPh>
    <rPh sb="191" eb="192">
      <t>ウ</t>
    </rPh>
    <rPh sb="194" eb="196">
      <t>レイワ</t>
    </rPh>
    <rPh sb="197" eb="198">
      <t>ネン</t>
    </rPh>
    <rPh sb="198" eb="199">
      <t>ド</t>
    </rPh>
    <rPh sb="201" eb="203">
      <t>レイワ</t>
    </rPh>
    <rPh sb="204" eb="205">
      <t>ネン</t>
    </rPh>
    <rPh sb="205" eb="206">
      <t>ド</t>
    </rPh>
    <rPh sb="209" eb="210">
      <t>ネン</t>
    </rPh>
    <rPh sb="211" eb="213">
      <t>ジギョウ</t>
    </rPh>
    <rPh sb="214" eb="216">
      <t>ジッシ</t>
    </rPh>
    <rPh sb="219" eb="221">
      <t>レイワ</t>
    </rPh>
    <rPh sb="222" eb="224">
      <t>ネンド</t>
    </rPh>
    <rPh sb="225" eb="227">
      <t>キノウ</t>
    </rPh>
    <rPh sb="227" eb="229">
      <t>キョウカ</t>
    </rPh>
    <rPh sb="229" eb="231">
      <t>ジギョウ</t>
    </rPh>
    <rPh sb="234" eb="236">
      <t>チュウケイ</t>
    </rPh>
    <rPh sb="239" eb="241">
      <t>シセツ</t>
    </rPh>
    <rPh sb="242" eb="244">
      <t>コウシン</t>
    </rPh>
    <rPh sb="245" eb="246">
      <t>オコナ</t>
    </rPh>
    <rPh sb="248" eb="252">
      <t>チョウジュミョウカ</t>
    </rPh>
    <rPh sb="253" eb="254">
      <t>ハカ</t>
    </rPh>
    <phoneticPr fontId="4"/>
  </si>
  <si>
    <r>
      <rPr>
        <sz val="9"/>
        <color theme="1"/>
        <rFont val="ＭＳ ゴシック"/>
        <family val="3"/>
        <charset val="128"/>
      </rPr>
      <t>本事業は、平成14年度で2処理区の整備が完了し、平成27年度までは維持管理運営のみとなっていたが、平成28年度より機能強化事業を行い、施設や管路の設備、機器の更新を実施している。
　平成28年度から令和元年度までは、上地高柳地区の機能強化事業を実施し維持管理費の抑制を図った。令和2年度より簑原地区の機能強化事業を実施している。
 設備・機器の老朽化による修理や更新が維持管理費を増大させているが、この事業で機器・設備の機能強化を行い抑制を図る。令和3年度は中継ポンプ施設の更新を行った。
①収益的収支率について</t>
    </r>
    <r>
      <rPr>
        <sz val="6"/>
        <color theme="1"/>
        <rFont val="ＭＳ ゴシック"/>
        <family val="3"/>
        <charset val="128"/>
      </rPr>
      <t xml:space="preserve">
  使用料収入は新規加入者が増えた事により微増、総支出においては下水道台帳システムデータ入力業務委託料の皆減及び公営企業会計支援業務委託費の減額で全体として収益的収支率は12.59％増の73.19％となった。
　今後は使用料の増収対策として、未接続者への加入啓発を強化し、経営の安定化を図る。　
</t>
    </r>
    <r>
      <rPr>
        <sz val="9"/>
        <color theme="1"/>
        <rFont val="ＭＳ ゴシック"/>
        <family val="3"/>
        <charset val="128"/>
      </rPr>
      <t>⑤経費回収率について</t>
    </r>
    <r>
      <rPr>
        <sz val="6"/>
        <color theme="1"/>
        <rFont val="ＭＳ ゴシック"/>
        <family val="3"/>
        <charset val="128"/>
      </rPr>
      <t xml:space="preserve">
　令和３年度は、公営企業会計法適用委託で資産調査、評価を実施しているために、汚水処理費が増加している。令和６年４月より公営企業会計へ移行する予定であり、それにより使用者へ経営状況や適正な使用料を示す事ができ、使用料の改定に向けた取り組みを行っていく。
</t>
    </r>
    <r>
      <rPr>
        <sz val="9"/>
        <color theme="1"/>
        <rFont val="ＭＳ ゴシック"/>
        <family val="3"/>
        <charset val="128"/>
      </rPr>
      <t>⑥汚水処理原価について</t>
    </r>
    <r>
      <rPr>
        <sz val="6"/>
        <color theme="1"/>
        <rFont val="ＭＳ ゴシック"/>
        <family val="3"/>
        <charset val="128"/>
      </rPr>
      <t xml:space="preserve">
　公営企業法適用委託費の減により汚水処理費が減少したが、年間有収水量も減少しており、汚水処理原価は微減に留まっている。今後についても、類似団体の平均を下回る水準で推移していく。
</t>
    </r>
    <r>
      <rPr>
        <sz val="9"/>
        <color theme="1"/>
        <rFont val="ＭＳ ゴシック"/>
        <family val="3"/>
        <charset val="128"/>
      </rPr>
      <t>⑦施設使用率について</t>
    </r>
    <r>
      <rPr>
        <sz val="6"/>
        <color theme="1"/>
        <rFont val="ＭＳ ゴシック"/>
        <family val="3"/>
        <charset val="128"/>
      </rPr>
      <t xml:space="preserve">
　令和３年度は処理水量が減少したため施設利用率も9.24％減少し46.19％となっている。今後は町全体で定住化対策を行っているため処理水量が増加し、利用率も増加する予定である。
</t>
    </r>
    <r>
      <rPr>
        <sz val="9"/>
        <color theme="1"/>
        <rFont val="ＭＳ ゴシック"/>
        <family val="3"/>
        <charset val="128"/>
      </rPr>
      <t>⑧水洗化率について</t>
    </r>
    <r>
      <rPr>
        <sz val="6"/>
        <color theme="1"/>
        <rFont val="ＭＳ ゴシック"/>
        <family val="3"/>
        <charset val="128"/>
      </rPr>
      <t xml:space="preserve">
　処理区域内の新築の増加により、増加となった。類似団体平均値を超える値となっている。</t>
    </r>
    <rPh sb="24" eb="26">
      <t>ヘイセイ</t>
    </rPh>
    <rPh sb="28" eb="30">
      <t>ネンド</t>
    </rPh>
    <rPh sb="49" eb="51">
      <t>ヘイセイ</t>
    </rPh>
    <rPh sb="53" eb="55">
      <t>ネンド</t>
    </rPh>
    <rPh sb="57" eb="59">
      <t>キノウ</t>
    </rPh>
    <rPh sb="59" eb="61">
      <t>キョウカ</t>
    </rPh>
    <rPh sb="61" eb="63">
      <t>ジギョウ</t>
    </rPh>
    <rPh sb="64" eb="65">
      <t>オコナ</t>
    </rPh>
    <rPh sb="67" eb="69">
      <t>シセツ</t>
    </rPh>
    <rPh sb="70" eb="72">
      <t>カンロ</t>
    </rPh>
    <rPh sb="73" eb="75">
      <t>セツビ</t>
    </rPh>
    <rPh sb="76" eb="78">
      <t>キキ</t>
    </rPh>
    <rPh sb="79" eb="81">
      <t>コウシン</t>
    </rPh>
    <rPh sb="82" eb="84">
      <t>ジッシ</t>
    </rPh>
    <rPh sb="96" eb="97">
      <t>ド</t>
    </rPh>
    <rPh sb="99" eb="101">
      <t>レイワ</t>
    </rPh>
    <rPh sb="101" eb="103">
      <t>ガンネン</t>
    </rPh>
    <rPh sb="103" eb="104">
      <t>ド</t>
    </rPh>
    <rPh sb="122" eb="124">
      <t>ジッシ</t>
    </rPh>
    <rPh sb="125" eb="127">
      <t>イジ</t>
    </rPh>
    <rPh sb="127" eb="129">
      <t>カンリ</t>
    </rPh>
    <rPh sb="129" eb="130">
      <t>ヒ</t>
    </rPh>
    <rPh sb="131" eb="133">
      <t>ヨクセイ</t>
    </rPh>
    <rPh sb="134" eb="135">
      <t>ハカ</t>
    </rPh>
    <rPh sb="138" eb="140">
      <t>レイワ</t>
    </rPh>
    <rPh sb="141" eb="143">
      <t>ネンド</t>
    </rPh>
    <rPh sb="266" eb="268">
      <t>シンキ</t>
    </rPh>
    <rPh sb="268" eb="271">
      <t>カニュウシャ</t>
    </rPh>
    <rPh sb="279" eb="281">
      <t>ビゾウ</t>
    </rPh>
    <rPh sb="290" eb="293">
      <t>ゲスイドウ</t>
    </rPh>
    <rPh sb="293" eb="295">
      <t>ダイチョウ</t>
    </rPh>
    <rPh sb="302" eb="304">
      <t>ニュウリョク</t>
    </rPh>
    <rPh sb="304" eb="306">
      <t>ギョウム</t>
    </rPh>
    <rPh sb="306" eb="308">
      <t>イタク</t>
    </rPh>
    <rPh sb="308" eb="309">
      <t>リョウ</t>
    </rPh>
    <rPh sb="310" eb="311">
      <t>ミナ</t>
    </rPh>
    <rPh sb="311" eb="312">
      <t>ゲン</t>
    </rPh>
    <rPh sb="312" eb="313">
      <t>オヨ</t>
    </rPh>
    <rPh sb="314" eb="316">
      <t>コウエイ</t>
    </rPh>
    <rPh sb="316" eb="318">
      <t>キギョウ</t>
    </rPh>
    <rPh sb="318" eb="320">
      <t>カイケイ</t>
    </rPh>
    <rPh sb="320" eb="322">
      <t>シエン</t>
    </rPh>
    <rPh sb="322" eb="324">
      <t>ギョウム</t>
    </rPh>
    <rPh sb="324" eb="326">
      <t>イタク</t>
    </rPh>
    <rPh sb="326" eb="327">
      <t>ヒ</t>
    </rPh>
    <rPh sb="328" eb="330">
      <t>ゲンガク</t>
    </rPh>
    <rPh sb="331" eb="333">
      <t>ゼンタイ</t>
    </rPh>
    <rPh sb="336" eb="339">
      <t>シュウエキテキ</t>
    </rPh>
    <rPh sb="339" eb="341">
      <t>シュウシ</t>
    </rPh>
    <rPh sb="341" eb="342">
      <t>リツ</t>
    </rPh>
    <rPh sb="349" eb="350">
      <t>ゾウ</t>
    </rPh>
    <rPh sb="556" eb="558">
      <t>コウエイ</t>
    </rPh>
    <rPh sb="558" eb="560">
      <t>キギョウ</t>
    </rPh>
    <rPh sb="560" eb="561">
      <t>ホウ</t>
    </rPh>
    <rPh sb="561" eb="563">
      <t>テキヨウ</t>
    </rPh>
    <rPh sb="563" eb="565">
      <t>イタク</t>
    </rPh>
    <rPh sb="565" eb="566">
      <t>ヒ</t>
    </rPh>
    <rPh sb="567" eb="568">
      <t>ゲン</t>
    </rPh>
    <rPh sb="571" eb="573">
      <t>オスイ</t>
    </rPh>
    <rPh sb="573" eb="575">
      <t>ショリ</t>
    </rPh>
    <rPh sb="575" eb="576">
      <t>ヒ</t>
    </rPh>
    <rPh sb="577" eb="579">
      <t>ゲンショウ</t>
    </rPh>
    <rPh sb="583" eb="585">
      <t>ネンカン</t>
    </rPh>
    <rPh sb="585" eb="589">
      <t>ユウシュウスイリョウ</t>
    </rPh>
    <rPh sb="590" eb="592">
      <t>ゲンショウ</t>
    </rPh>
    <rPh sb="597" eb="599">
      <t>オスイ</t>
    </rPh>
    <rPh sb="599" eb="601">
      <t>ショリ</t>
    </rPh>
    <rPh sb="601" eb="603">
      <t>ゲンカ</t>
    </rPh>
    <rPh sb="604" eb="606">
      <t>ビゲン</t>
    </rPh>
    <rPh sb="607" eb="608">
      <t>トド</t>
    </rPh>
    <rPh sb="622" eb="624">
      <t>ルイジ</t>
    </rPh>
    <rPh sb="624" eb="626">
      <t>ダンタイ</t>
    </rPh>
    <rPh sb="627" eb="629">
      <t>ヘイキン</t>
    </rPh>
    <rPh sb="630" eb="632">
      <t>シタマワ</t>
    </rPh>
    <rPh sb="633" eb="635">
      <t>スイジュン</t>
    </rPh>
    <rPh sb="636" eb="638">
      <t>スイイ</t>
    </rPh>
    <rPh sb="656" eb="658">
      <t>レイワ</t>
    </rPh>
    <rPh sb="659" eb="661">
      <t>ネンド</t>
    </rPh>
    <rPh sb="662" eb="664">
      <t>ショリ</t>
    </rPh>
    <rPh sb="664" eb="666">
      <t>スイリョウ</t>
    </rPh>
    <rPh sb="667" eb="669">
      <t>ゲンショウ</t>
    </rPh>
    <rPh sb="673" eb="675">
      <t>シセツ</t>
    </rPh>
    <rPh sb="675" eb="677">
      <t>リヨウ</t>
    </rPh>
    <rPh sb="677" eb="678">
      <t>リツ</t>
    </rPh>
    <rPh sb="684" eb="686">
      <t>ゲンショウ</t>
    </rPh>
    <rPh sb="700" eb="702">
      <t>コンゴ</t>
    </rPh>
    <rPh sb="737" eb="73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</si>
</sst>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52-4AB9-A397-F08E25C3EE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2D52-4AB9-A397-F08E25C3EE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45.38</c:v>
                </c:pt>
                <c:pt idx="1">
                  <c:v>43.27</c:v>
                </c:pt>
                <c:pt idx="2">
                  <c:v>49.76</c:v>
                </c:pt>
                <c:pt idx="3">
                  <c:v>55.43</c:v>
                </c:pt>
                <c:pt idx="4">
                  <c:v>46.19</c:v>
                </c:pt>
              </c:numCache>
            </c:numRef>
          </c:val>
          <c:extLst>
            <c:ext xmlns:c16="http://schemas.microsoft.com/office/drawing/2014/chart" uri="{C3380CC4-5D6E-409C-BE32-E72D297353CC}">
              <c16:uniqueId val="{00000000-9348-407E-A7FA-9CC4E17EB47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348-407E-A7FA-9CC4E17EB47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80.92</c:v>
                </c:pt>
                <c:pt idx="1">
                  <c:v>82.64</c:v>
                </c:pt>
                <c:pt idx="2">
                  <c:v>84.64</c:v>
                </c:pt>
                <c:pt idx="3">
                  <c:v>85.74</c:v>
                </c:pt>
                <c:pt idx="4">
                  <c:v>86.65</c:v>
                </c:pt>
              </c:numCache>
            </c:numRef>
          </c:val>
          <c:extLst>
            <c:ext xmlns:c16="http://schemas.microsoft.com/office/drawing/2014/chart" uri="{C3380CC4-5D6E-409C-BE32-E72D297353CC}">
              <c16:uniqueId val="{00000000-16D1-4A2C-B98D-C7EFCCD55BB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16D1-4A2C-B98D-C7EFCCD55BB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74.89</c:v>
                </c:pt>
                <c:pt idx="1">
                  <c:v>79.510000000000005</c:v>
                </c:pt>
                <c:pt idx="2">
                  <c:v>77.400000000000006</c:v>
                </c:pt>
                <c:pt idx="3">
                  <c:v>60.6</c:v>
                </c:pt>
                <c:pt idx="4">
                  <c:v>73.19</c:v>
                </c:pt>
              </c:numCache>
            </c:numRef>
          </c:val>
          <c:extLst>
            <c:ext xmlns:c16="http://schemas.microsoft.com/office/drawing/2014/chart" uri="{C3380CC4-5D6E-409C-BE32-E72D297353CC}">
              <c16:uniqueId val="{00000000-98EF-4808-A868-61F2EE9581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EF-4808-A868-61F2EE9581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F2-4C72-BF24-CE0C00CBB0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F2-4C72-BF24-CE0C00CBB0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5B-4AA4-B498-FAA6AA13F8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B-4AA4-B498-FAA6AA13F8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66-4CCF-8514-CE9E323502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66-4CCF-8514-CE9E323502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DB-4D00-B4D5-05B6424641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DB-4D00-B4D5-05B6424641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0C-4930-9461-2EC7846CD2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790C-4930-9461-2EC7846CD2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56.71</c:v>
                </c:pt>
                <c:pt idx="1">
                  <c:v>46.74</c:v>
                </c:pt>
                <c:pt idx="2">
                  <c:v>64</c:v>
                </c:pt>
                <c:pt idx="3">
                  <c:v>52.54</c:v>
                </c:pt>
                <c:pt idx="4">
                  <c:v>66.05</c:v>
                </c:pt>
              </c:numCache>
            </c:numRef>
          </c:val>
          <c:extLst>
            <c:ext xmlns:c16="http://schemas.microsoft.com/office/drawing/2014/chart" uri="{C3380CC4-5D6E-409C-BE32-E72D297353CC}">
              <c16:uniqueId val="{00000000-59C9-4CE5-B729-675E807633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59C9-4CE5-B729-675E807633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255.74</c:v>
                </c:pt>
                <c:pt idx="1">
                  <c:v>302.64999999999998</c:v>
                </c:pt>
                <c:pt idx="2">
                  <c:v>204.64</c:v>
                </c:pt>
                <c:pt idx="3">
                  <c:v>228.82</c:v>
                </c:pt>
                <c:pt idx="4">
                  <c:v>222.89</c:v>
                </c:pt>
              </c:numCache>
            </c:numRef>
          </c:val>
          <c:extLst>
            <c:ext xmlns:c16="http://schemas.microsoft.com/office/drawing/2014/chart" uri="{C3380CC4-5D6E-409C-BE32-E72D297353CC}">
              <c16:uniqueId val="{00000000-48B4-4CB5-8716-A73931A810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48B4-4CB5-8716-A73931A810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Y28"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佐賀県　みやき町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25823</v>
      </c>
      <c r="AM8" s="54"/>
      <c r="AN8" s="54"/>
      <c r="AO8" s="54"/>
      <c r="AP8" s="54"/>
      <c r="AQ8" s="54"/>
      <c r="AR8" s="54"/>
      <c r="AS8" s="54"/>
      <c r="AT8" s="53">
        <f>データ!T6</f>
        <v>51.92</v>
      </c>
      <c r="AU8" s="53"/>
      <c r="AV8" s="53"/>
      <c r="AW8" s="53"/>
      <c r="AX8" s="53"/>
      <c r="AY8" s="53"/>
      <c r="AZ8" s="53"/>
      <c r="BA8" s="53"/>
      <c r="BB8" s="53">
        <f>データ!U6</f>
        <v>497.36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4.05</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1041</v>
      </c>
      <c r="AM10" s="54"/>
      <c r="AN10" s="54"/>
      <c r="AO10" s="54"/>
      <c r="AP10" s="54"/>
      <c r="AQ10" s="54"/>
      <c r="AR10" s="54"/>
      <c r="AS10" s="54"/>
      <c r="AT10" s="53">
        <f>データ!W6</f>
        <v>0.5</v>
      </c>
      <c r="AU10" s="53"/>
      <c r="AV10" s="53"/>
      <c r="AW10" s="53"/>
      <c r="AX10" s="53"/>
      <c r="AY10" s="53"/>
      <c r="AZ10" s="53"/>
      <c r="BA10" s="53"/>
      <c r="BB10" s="53">
        <f>データ!X6</f>
        <v>2082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121</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119</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RwmnjIVgx/y09VmqAGNs+8Qr0/D7Kl64VO9UggTlh59j+Whnvnnq6QQbD/yoPhTLsEMV6HTzTlupvrDuJE9qaQ==" saltValue="kJzdQhLqDfg5aLf6OEkA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413461</v>
      </c>
      <c r="D6" s="19">
        <f t="shared" si="3"/>
        <v>47</v>
      </c>
      <c r="E6" s="19">
        <f t="shared" si="3"/>
        <v>17</v>
      </c>
      <c r="F6" s="19">
        <f t="shared" si="3"/>
        <v>5</v>
      </c>
      <c r="G6" s="19">
        <f t="shared" si="3"/>
        <v>0</v>
      </c>
      <c r="H6" s="19" t="str">
        <f t="shared" si="3"/>
        <v>佐賀県　みやき町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4.05</v>
      </c>
      <c r="Q6" s="20">
        <f t="shared" si="3"/>
        <v>100</v>
      </c>
      <c r="R6" s="20">
        <f t="shared" si="3"/>
        <v>3850</v>
      </c>
      <c r="S6" s="20">
        <f t="shared" si="3"/>
        <v>25823</v>
      </c>
      <c r="T6" s="20">
        <f t="shared" si="3"/>
        <v>51.92</v>
      </c>
      <c r="U6" s="20">
        <f t="shared" si="3"/>
        <v>497.36</v>
      </c>
      <c r="V6" s="20">
        <f t="shared" si="3"/>
        <v>1041</v>
      </c>
      <c r="W6" s="20">
        <f t="shared" si="3"/>
        <v>0.5</v>
      </c>
      <c r="X6" s="20">
        <f t="shared" si="3"/>
        <v>2082</v>
      </c>
      <c r="Y6" s="21">
        <f>IF(Y7="",NA(),Y7)</f>
        <v>74.89</v>
      </c>
      <c r="Z6" s="21">
        <f t="shared" ref="Z6:AH6" si="4">IF(Z7="",NA(),Z7)</f>
        <v>79.510000000000005</v>
      </c>
      <c r="AA6" s="21">
        <f t="shared" si="4"/>
        <v>77.400000000000006</v>
      </c>
      <c r="AB6" s="21">
        <f t="shared" si="4"/>
        <v>60.6</v>
      </c>
      <c r="AC6" s="21">
        <f t="shared" si="4"/>
        <v>73.19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56.71</v>
      </c>
      <c r="BR6" s="21">
        <f t="shared" ref="BR6:BZ6" si="8">IF(BR7="",NA(),BR7)</f>
        <v>46.74</v>
      </c>
      <c r="BS6" s="21">
        <f t="shared" si="8"/>
        <v>64</v>
      </c>
      <c r="BT6" s="21">
        <f t="shared" si="8"/>
        <v>52.54</v>
      </c>
      <c r="BU6" s="21">
        <f t="shared" si="8"/>
        <v>66.05</v>
      </c>
      <c r="BV6" s="21">
        <f t="shared" si="8"/>
        <v>59.8</v>
      </c>
      <c r="BW6" s="21">
        <f t="shared" si="8"/>
        <v>57.77</v>
      </c>
      <c r="BX6" s="21">
        <f t="shared" si="8"/>
        <v>57.31</v>
      </c>
      <c r="BY6" s="21">
        <f t="shared" si="8"/>
        <v>57.08</v>
      </c>
      <c r="BZ6" s="21">
        <f t="shared" si="8"/>
        <v>56.26</v>
      </c>
      <c r="CA6" s="20" t="str">
        <f>IF(CA7="","",IF(CA7="-","【-】","【"&amp;SUBSTITUTE(TEXT(CA7,"#,##0.00"),"-","△")&amp;"】"))</f>
        <v>【60.65】</v>
      </c>
      <c r="CB6" s="21">
        <f>IF(CB7="",NA(),CB7)</f>
        <v>255.74</v>
      </c>
      <c r="CC6" s="21">
        <f t="shared" ref="CC6:CK6" si="9">IF(CC7="",NA(),CC7)</f>
        <v>302.64999999999998</v>
      </c>
      <c r="CD6" s="21">
        <f t="shared" si="9"/>
        <v>204.64</v>
      </c>
      <c r="CE6" s="21">
        <f t="shared" si="9"/>
        <v>228.82</v>
      </c>
      <c r="CF6" s="21">
        <f t="shared" si="9"/>
        <v>222.89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45.38</v>
      </c>
      <c r="CN6" s="21">
        <f t="shared" ref="CN6:CV6" si="10">IF(CN7="",NA(),CN7)</f>
        <v>43.27</v>
      </c>
      <c r="CO6" s="21">
        <f t="shared" si="10"/>
        <v>49.76</v>
      </c>
      <c r="CP6" s="21">
        <f t="shared" si="10"/>
        <v>55.43</v>
      </c>
      <c r="CQ6" s="21">
        <f t="shared" si="10"/>
        <v>46.19</v>
      </c>
      <c r="CR6" s="21">
        <f t="shared" si="10"/>
        <v>51.75</v>
      </c>
      <c r="CS6" s="21">
        <f t="shared" si="10"/>
        <v>50.68</v>
      </c>
      <c r="CT6" s="21">
        <f t="shared" si="10"/>
        <v>50.14</v>
      </c>
      <c r="CU6" s="21">
        <f t="shared" si="10"/>
        <v>54.83</v>
      </c>
      <c r="CV6" s="21">
        <f t="shared" si="10"/>
        <v>66.53</v>
      </c>
      <c r="CW6" s="20" t="str">
        <f>IF(CW7="","",IF(CW7="-","【-】","【"&amp;SUBSTITUTE(TEXT(CW7,"#,##0.00"),"-","△")&amp;"】"))</f>
        <v>【61.14】</v>
      </c>
      <c r="CX6" s="21">
        <f>IF(CX7="",NA(),CX7)</f>
        <v>80.92</v>
      </c>
      <c r="CY6" s="21">
        <f t="shared" ref="CY6:DG6" si="11">IF(CY7="",NA(),CY7)</f>
        <v>82.64</v>
      </c>
      <c r="CZ6" s="21">
        <f t="shared" si="11"/>
        <v>84.64</v>
      </c>
      <c r="DA6" s="21">
        <f t="shared" si="11"/>
        <v>85.74</v>
      </c>
      <c r="DB6" s="21">
        <f t="shared" si="11"/>
        <v>86.65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413461</v>
      </c>
      <c r="D7" s="23">
        <v>47</v>
      </c>
      <c r="E7" s="23">
        <v>17</v>
      </c>
      <c r="F7" s="23">
        <v>5</v>
      </c>
      <c r="G7" s="23">
        <v>0</v>
      </c>
      <c r="H7" s="23" t="s">
        <v>98</v>
      </c>
      <c r="I7" s="23" t="s">
        <v>99</v>
      </c>
      <c r="J7" s="23" t="s">
        <v>100</v>
      </c>
      <c r="K7" s="23" t="s">
        <v>101</v>
      </c>
      <c r="L7" s="23" t="s">
        <v>102</v>
      </c>
      <c r="M7" s="23" t="s">
        <v>103</v>
      </c>
      <c r="N7" s="24" t="s">
        <v>104</v>
      </c>
      <c r="O7" s="24" t="s">
        <v>105</v>
      </c>
      <c r="P7" s="24">
        <v>4.05</v>
      </c>
      <c r="Q7" s="24">
        <v>100</v>
      </c>
      <c r="R7" s="24">
        <v>3850</v>
      </c>
      <c r="S7" s="24">
        <v>25823</v>
      </c>
      <c r="T7" s="24">
        <v>51.92</v>
      </c>
      <c r="U7" s="24">
        <v>497.36</v>
      </c>
      <c r="V7" s="24">
        <v>1041</v>
      </c>
      <c r="W7" s="24">
        <v>0.5</v>
      </c>
      <c r="X7" s="24">
        <v>2082</v>
      </c>
      <c r="Y7" s="24">
        <v>74.89</v>
      </c>
      <c r="Z7" s="24">
        <v>79.510000000000005</v>
      </c>
      <c r="AA7" s="24">
        <v>77.400000000000006</v>
      </c>
      <c r="AB7" s="24">
        <v>60.6</v>
      </c>
      <c r="AC7" s="24">
        <v>73.19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56.71</v>
      </c>
      <c r="BR7" s="24">
        <v>46.74</v>
      </c>
      <c r="BS7" s="24">
        <v>64</v>
      </c>
      <c r="BT7" s="24">
        <v>52.54</v>
      </c>
      <c r="BU7" s="24">
        <v>66.05</v>
      </c>
      <c r="BV7" s="24">
        <v>59.8</v>
      </c>
      <c r="BW7" s="24">
        <v>57.77</v>
      </c>
      <c r="BX7" s="24">
        <v>57.31</v>
      </c>
      <c r="BY7" s="24">
        <v>57.08</v>
      </c>
      <c r="BZ7" s="24">
        <v>56.26</v>
      </c>
      <c r="CA7" s="24">
        <v>60.65</v>
      </c>
      <c r="CB7" s="24">
        <v>255.74</v>
      </c>
      <c r="CC7" s="24">
        <v>302.64999999999998</v>
      </c>
      <c r="CD7" s="24">
        <v>204.64</v>
      </c>
      <c r="CE7" s="24">
        <v>228.82</v>
      </c>
      <c r="CF7" s="24">
        <v>222.89</v>
      </c>
      <c r="CG7" s="24">
        <v>263.76</v>
      </c>
      <c r="CH7" s="24">
        <v>274.35000000000002</v>
      </c>
      <c r="CI7" s="24">
        <v>273.52</v>
      </c>
      <c r="CJ7" s="24">
        <v>274.99</v>
      </c>
      <c r="CK7" s="24">
        <v>282.08999999999997</v>
      </c>
      <c r="CL7" s="24">
        <v>256.97000000000003</v>
      </c>
      <c r="CM7" s="24">
        <v>45.38</v>
      </c>
      <c r="CN7" s="24">
        <v>43.27</v>
      </c>
      <c r="CO7" s="24">
        <v>49.76</v>
      </c>
      <c r="CP7" s="24">
        <v>55.43</v>
      </c>
      <c r="CQ7" s="24">
        <v>46.19</v>
      </c>
      <c r="CR7" s="24">
        <v>51.75</v>
      </c>
      <c r="CS7" s="24">
        <v>50.68</v>
      </c>
      <c r="CT7" s="24">
        <v>50.14</v>
      </c>
      <c r="CU7" s="24">
        <v>54.83</v>
      </c>
      <c r="CV7" s="24">
        <v>66.53</v>
      </c>
      <c r="CW7" s="24">
        <v>61.14</v>
      </c>
      <c r="CX7" s="24">
        <v>80.92</v>
      </c>
      <c r="CY7" s="24">
        <v>82.64</v>
      </c>
      <c r="CZ7" s="24">
        <v>84.64</v>
      </c>
      <c r="DA7" s="24">
        <v>85.74</v>
      </c>
      <c r="DB7" s="24">
        <v>86.65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2022-12-01T02:00:57Z</dcterms:created>
  <dcterms:modified xsi:type="dcterms:W3CDTF">2023-02-09T04:42:25Z</dcterms:modified>
  <cp:category/>
</cp:coreProperties>
</file>