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21.13\共有フォルダ\下水道課\管理担当\佐賀県、協会等調査、アンケート\市町村課\公営企業　経営比較分析表20160122\0210修正依頼\回答(0216修正)\"/>
    </mc:Choice>
  </mc:AlternateContent>
  <workbookProtection workbookPassword="B501" lockStructure="1"/>
  <bookViews>
    <workbookView xWindow="0" yWindow="0" windowWidth="19200" windowHeight="825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<sst xmlns="http://schemas.openxmlformats.org/spreadsheetml/2006/main" count="226" uniqueCount="111">
  <si>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</si>
  <si>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</si>
  <si>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</si>
  <si>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</si>
  <si>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</si>
  <si>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</si>
  <si>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</si>
  <si>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</si>
  <si>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</si>
  <si>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</si>
  <si>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</si>
  <si>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</si>
  <si>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</si>
  <si>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</si>
  <si>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</si>
  <si>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</si>
  <si>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</si>
  <si>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</si>
  <si>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</si>
  <si>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</si>
  <si>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</si>
  <si>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</si>
  <si>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</si>
  <si>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</si>
  <si>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</si>
  <si>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</si>
  <si>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</si>
  <si>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</si>
  <si>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</si>
  <si>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</si>
  <si>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</si>
  <si>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</si>
  <si>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</si>
  <si>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</si>
  <si>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</si>
  <si>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</si>
  <si>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</si>
  <si>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</si>
  <si>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</si>
  <si>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</si>
  <si>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</si>
  <si>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</si>
  <si>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</si>
  <si>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</si>
  <si>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</si>
  <si>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</si>
  <si>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</si>
  <si>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</si>
  <si>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</si>
  <si>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</si>
  <si>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</si>
  <si>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</si>
  <si>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</si>
  <si>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</si>
  <si>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</si>
  <si>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</si>
  <si>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</si>
  <si>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</si>
  <si>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</si>
  <si>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</si>
  <si>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</si>
  <si>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</si>
  <si>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</si>
  <si>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</si>
  <si>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</si>
  <si>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</si>
  <si>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</si>
  <si>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</si>
  <si>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</si>
  <si>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</si>
  <si>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</si>
  <si>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</si>
  <si>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</si>
  <si>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</si>
  <si>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</si>
  <si>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</si>
  <si>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</si>
  <si>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</si>
  <si>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</si>
  <si>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</si>
  <si>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</si>
  <si>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</si>
  <si>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</si>
  <si>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</si>
  <si>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</si>
  <si>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</si>
  <si>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</si>
  <si>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</si>
  <si>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</si>
  <si>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</si>
  <si>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</si>
  <si>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</si>
  <si>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</si>
  <si>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</si>
  <si>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</si>
  <si>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</si>
  <si>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みやき町</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</si>
  <si>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</si>
  <si>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</si>
  <si>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</si>
  <si>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</si>
  <si>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</si>
  <si>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</si>
  <si>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</si>
  <si>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</si>
  <si>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</si>
  <si>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</si>
  <si>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</si>
  <si>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18年の供用開始から9年目であり、老朽化対策については実施していない。しかし、今後修繕等が発生することが懸念され、財政計画に影響がでることが想定される。計画的に修繕を行い、経営に影響がないようにしていくことが必要である。</t>
    <rPh sb="1" eb="3">
      <t>ヘイセイ</t>
    </rPh>
    <rPh sb="5" eb="6">
      <t>ネン</t>
    </rPh>
    <rPh sb="7" eb="9">
      <t>キョウヨウ</t>
    </rPh>
    <rPh sb="9" eb="11">
      <t>カイシ</t>
    </rPh>
    <rPh sb="14" eb="16">
      <t>ネンメ</t>
    </rPh>
    <rPh sb="20" eb="23">
      <t>ロウキュウカ</t>
    </rPh>
    <rPh sb="23" eb="25">
      <t>タイサク</t>
    </rPh>
    <rPh sb="30" eb="32">
      <t>ジッシ</t>
    </rPh>
    <rPh sb="42" eb="44">
      <t>コンゴ</t>
    </rPh>
    <rPh sb="44" eb="47">
      <t>シュウゼントウ</t>
    </rPh>
    <rPh sb="48" eb="50">
      <t>ハッセイ</t>
    </rPh>
    <rPh sb="55" eb="57">
      <t>ケネン</t>
    </rPh>
    <rPh sb="60" eb="62">
      <t>ザイセイ</t>
    </rPh>
    <rPh sb="62" eb="64">
      <t>ケイカク</t>
    </rPh>
    <rPh sb="65" eb="67">
      <t>エイキョウ</t>
    </rPh>
    <rPh sb="73" eb="75">
      <t>ソウテイ</t>
    </rPh>
    <rPh sb="79" eb="81">
      <t>ケイカク</t>
    </rPh>
    <rPh sb="81" eb="82">
      <t>テキ</t>
    </rPh>
    <rPh sb="83" eb="85">
      <t>シュウゼン</t>
    </rPh>
    <rPh sb="86" eb="87">
      <t>オコナ</t>
    </rPh>
    <rPh sb="89" eb="91">
      <t>ケイエイ</t>
    </rPh>
    <rPh sb="92" eb="94">
      <t>エイキョウ</t>
    </rPh>
    <rPh sb="107" eb="109">
      <t>ヒツヨウ</t>
    </rPh>
    <phoneticPr fontId="4"/>
  </si>
  <si>
    <t>　供用開始9年目を迎え、処理区域・処理人口は拡大してきているものの、元利償還額が増大してきている。今後も元利償還額が増大することにより、一般会計からの繰入金も多額になっていくことが想定される。
　収入の確保が重要事項であるため、使用者の加入促進を行い、使用料の増収を図る必要がある。負担金・使用料の見直しを含めた収入確保及び経費の縮減に努める必要がある。</t>
    <rPh sb="1" eb="3">
      <t>キョウヨウ</t>
    </rPh>
    <rPh sb="3" eb="5">
      <t>カイシ</t>
    </rPh>
    <rPh sb="6" eb="8">
      <t>ネンメ</t>
    </rPh>
    <rPh sb="9" eb="10">
      <t>ムカ</t>
    </rPh>
    <rPh sb="12" eb="14">
      <t>ショリ</t>
    </rPh>
    <rPh sb="14" eb="16">
      <t>クイキ</t>
    </rPh>
    <rPh sb="17" eb="19">
      <t>ショリ</t>
    </rPh>
    <rPh sb="19" eb="21">
      <t>ジンコウ</t>
    </rPh>
    <rPh sb="22" eb="24">
      <t>カクダイ</t>
    </rPh>
    <rPh sb="34" eb="36">
      <t>ガンリ</t>
    </rPh>
    <rPh sb="68" eb="70">
      <t>イッパン</t>
    </rPh>
    <rPh sb="70" eb="72">
      <t>カイケイ</t>
    </rPh>
    <rPh sb="90" eb="92">
      <t>ソウテイ</t>
    </rPh>
    <rPh sb="104" eb="106">
      <t>ジュウヨウ</t>
    </rPh>
    <rPh sb="106" eb="108">
      <t>ジコウ</t>
    </rPh>
    <rPh sb="114" eb="117">
      <t>シヨウシャ</t>
    </rPh>
    <rPh sb="118" eb="120">
      <t>カニュウ</t>
    </rPh>
    <rPh sb="120" eb="122">
      <t>ソクシン</t>
    </rPh>
    <rPh sb="123" eb="124">
      <t>オコナ</t>
    </rPh>
    <rPh sb="126" eb="128">
      <t>シヨウ</t>
    </rPh>
    <rPh sb="128" eb="129">
      <t>リョウ</t>
    </rPh>
    <rPh sb="130" eb="132">
      <t>ゾウシュウ</t>
    </rPh>
    <rPh sb="133" eb="134">
      <t>ハカ</t>
    </rPh>
    <rPh sb="135" eb="137">
      <t>ヒツヨウ</t>
    </rPh>
    <rPh sb="141" eb="144">
      <t>フタンキン</t>
    </rPh>
    <rPh sb="145" eb="147">
      <t>シヨウ</t>
    </rPh>
    <rPh sb="147" eb="148">
      <t>リョウ</t>
    </rPh>
    <rPh sb="149" eb="151">
      <t>ミナオ</t>
    </rPh>
    <rPh sb="153" eb="154">
      <t>フク</t>
    </rPh>
    <rPh sb="156" eb="158">
      <t>シュウニュウ</t>
    </rPh>
    <rPh sb="158" eb="160">
      <t>カクホ</t>
    </rPh>
    <phoneticPr fontId="4"/>
  </si>
  <si>
    <t>　本町の特定環境保全公共下水道事業は、全体計画面積202haとし、平成37年度に整備を終了する計画である。平成26年度末において、99haを整備している。
　平成18年6月から供用開始を行っており、処理区域・処理人口が拡大しているため、水洗化率は年々上昇してきており、類似団体の平均値に徐々に追いついてきている状況である。
　経費回収率は年々上昇してきており、類似団体の平均値以上ではあるが、100％には遠く及んでいない。今後は、経費回収率を上昇させるために、負担金・使用料の見直しを含め、収入の確保及び維持管理費の縮減に努める必要がある。
　経営に影響が生じないように、使用者の加入促進を行い、使用料の増収を図る必要がある。
　</t>
    <rPh sb="1" eb="3">
      <t>ホンチョウ</t>
    </rPh>
    <rPh sb="4" eb="6">
      <t>トクテイ</t>
    </rPh>
    <rPh sb="6" eb="8">
      <t>カンキョウ</t>
    </rPh>
    <rPh sb="8" eb="10">
      <t>ホゼン</t>
    </rPh>
    <rPh sb="10" eb="12">
      <t>コウキョウ</t>
    </rPh>
    <rPh sb="12" eb="15">
      <t>ゲスイドウ</t>
    </rPh>
    <rPh sb="15" eb="17">
      <t>ジギョウ</t>
    </rPh>
    <rPh sb="141" eb="142">
      <t>アタイ</t>
    </rPh>
    <rPh sb="155" eb="157">
      <t>ジョウキョウ</t>
    </rPh>
    <rPh sb="187" eb="188">
      <t>アタイ</t>
    </rPh>
    <rPh sb="272" eb="274">
      <t>ケイエイ</t>
    </rPh>
    <rPh sb="275" eb="277">
      <t>エイキョウ</t>
    </rPh>
    <rPh sb="278" eb="279">
      <t>ショウ</t>
    </rPh>
    <rPh sb="286" eb="289">
      <t>シヨウシャ</t>
    </rPh>
    <rPh sb="290" eb="292">
      <t>カニュウ</t>
    </rPh>
    <rPh sb="292" eb="294">
      <t>ソクシン</t>
    </rPh>
    <rPh sb="295" eb="296">
      <t>オコナ</t>
    </rPh>
    <rPh sb="298" eb="300">
      <t>シヨウ</t>
    </rPh>
    <rPh sb="300" eb="301">
      <t>リョウ</t>
    </rPh>
    <rPh sb="302" eb="304">
      <t>ゾウシュウ</t>
    </rPh>
    <rPh sb="305" eb="306">
      <t>ハカ</t>
    </rPh>
    <rPh sb="307" eb="30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</si>
</sst>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9060816"/>
        <c:axId val="248976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249060816"/>
        <c:axId val="248976856"/>
      </c:lineChart>
      <c:dateAx>
        <c:axId val="249060816"/>
        <c:scaling>
          <c:orientation val="minMax"/>
        </c:scaling>
        <c:delete val="1"/>
        <c:axPos val="b"/>
        <c:numFmt formatCode="ge" sourceLinked="1"/>
        <c:majorTickMark val="none"/>
        <c:minorTickMark val="none"/>
        <c:tickLblPos val="none"/>
        <c:crossAx val="248976856"/>
        <c:crosses val="autoZero"/>
        <c:auto val="1"/>
        <c:lblOffset val="100"/>
        <c:baseTimeUnit val="years"/>
      </c:dateAx>
      <c:valAx>
        <c:axId val="248976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06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9617808"/>
        <c:axId val="292990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249617808"/>
        <c:axId val="292990728"/>
      </c:lineChart>
      <c:dateAx>
        <c:axId val="249617808"/>
        <c:scaling>
          <c:orientation val="minMax"/>
        </c:scaling>
        <c:delete val="1"/>
        <c:axPos val="b"/>
        <c:numFmt formatCode="ge" sourceLinked="1"/>
        <c:majorTickMark val="none"/>
        <c:minorTickMark val="none"/>
        <c:tickLblPos val="none"/>
        <c:crossAx val="292990728"/>
        <c:crosses val="autoZero"/>
        <c:auto val="1"/>
        <c:lblOffset val="100"/>
        <c:baseTimeUnit val="years"/>
      </c:dateAx>
      <c:valAx>
        <c:axId val="292990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61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36.4</c:v>
                </c:pt>
                <c:pt idx="1">
                  <c:v>43.35</c:v>
                </c:pt>
                <c:pt idx="2">
                  <c:v>52.03</c:v>
                </c:pt>
                <c:pt idx="3">
                  <c:v>60.34</c:v>
                </c:pt>
                <c:pt idx="4">
                  <c:v>63.19</c:v>
                </c:pt>
              </c:numCache>
            </c:numRef>
          </c:val>
        </c:ser>
        <c:dLbls>
          <c:showLegendKey val="0"/>
          <c:showVal val="0"/>
          <c:showCatName val="0"/>
          <c:showSerName val="0"/>
          <c:showPercent val="0"/>
          <c:showBubbleSize val="0"/>
        </c:dLbls>
        <c:gapWidth val="150"/>
        <c:axId val="292991904"/>
        <c:axId val="292992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292991904"/>
        <c:axId val="292992296"/>
      </c:lineChart>
      <c:dateAx>
        <c:axId val="292991904"/>
        <c:scaling>
          <c:orientation val="minMax"/>
        </c:scaling>
        <c:delete val="1"/>
        <c:axPos val="b"/>
        <c:numFmt formatCode="ge" sourceLinked="1"/>
        <c:majorTickMark val="none"/>
        <c:minorTickMark val="none"/>
        <c:tickLblPos val="none"/>
        <c:crossAx val="292992296"/>
        <c:crosses val="autoZero"/>
        <c:auto val="1"/>
        <c:lblOffset val="100"/>
        <c:baseTimeUnit val="years"/>
      </c:dateAx>
      <c:valAx>
        <c:axId val="292992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99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97.97</c:v>
                </c:pt>
                <c:pt idx="1">
                  <c:v>95.94</c:v>
                </c:pt>
                <c:pt idx="2">
                  <c:v>93.15</c:v>
                </c:pt>
                <c:pt idx="3">
                  <c:v>94.04</c:v>
                </c:pt>
                <c:pt idx="4">
                  <c:v>91.68</c:v>
                </c:pt>
              </c:numCache>
            </c:numRef>
          </c:val>
        </c:ser>
        <c:dLbls>
          <c:showLegendKey val="0"/>
          <c:showVal val="0"/>
          <c:showCatName val="0"/>
          <c:showSerName val="0"/>
          <c:showPercent val="0"/>
          <c:showBubbleSize val="0"/>
        </c:dLbls>
        <c:gapWidth val="150"/>
        <c:axId val="246019536"/>
        <c:axId val="246019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6019536"/>
        <c:axId val="246019144"/>
      </c:lineChart>
      <c:dateAx>
        <c:axId val="246019536"/>
        <c:scaling>
          <c:orientation val="minMax"/>
        </c:scaling>
        <c:delete val="1"/>
        <c:axPos val="b"/>
        <c:numFmt formatCode="ge" sourceLinked="1"/>
        <c:majorTickMark val="none"/>
        <c:minorTickMark val="none"/>
        <c:tickLblPos val="none"/>
        <c:crossAx val="246019144"/>
        <c:crosses val="autoZero"/>
        <c:auto val="1"/>
        <c:lblOffset val="100"/>
        <c:baseTimeUnit val="years"/>
      </c:dateAx>
      <c:valAx>
        <c:axId val="246019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01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9614672"/>
        <c:axId val="249615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9614672"/>
        <c:axId val="249615064"/>
      </c:lineChart>
      <c:dateAx>
        <c:axId val="249614672"/>
        <c:scaling>
          <c:orientation val="minMax"/>
        </c:scaling>
        <c:delete val="1"/>
        <c:axPos val="b"/>
        <c:numFmt formatCode="ge" sourceLinked="1"/>
        <c:majorTickMark val="none"/>
        <c:minorTickMark val="none"/>
        <c:tickLblPos val="none"/>
        <c:crossAx val="249615064"/>
        <c:crosses val="autoZero"/>
        <c:auto val="1"/>
        <c:lblOffset val="100"/>
        <c:baseTimeUnit val="years"/>
      </c:dateAx>
      <c:valAx>
        <c:axId val="249615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61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9616240"/>
        <c:axId val="249616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9616240"/>
        <c:axId val="249616632"/>
      </c:lineChart>
      <c:dateAx>
        <c:axId val="249616240"/>
        <c:scaling>
          <c:orientation val="minMax"/>
        </c:scaling>
        <c:delete val="1"/>
        <c:axPos val="b"/>
        <c:numFmt formatCode="ge" sourceLinked="1"/>
        <c:majorTickMark val="none"/>
        <c:minorTickMark val="none"/>
        <c:tickLblPos val="none"/>
        <c:crossAx val="249616632"/>
        <c:crosses val="autoZero"/>
        <c:auto val="1"/>
        <c:lblOffset val="100"/>
        <c:baseTimeUnit val="years"/>
      </c:dateAx>
      <c:valAx>
        <c:axId val="249616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61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9805296"/>
        <c:axId val="249805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9805296"/>
        <c:axId val="249805688"/>
      </c:lineChart>
      <c:dateAx>
        <c:axId val="249805296"/>
        <c:scaling>
          <c:orientation val="minMax"/>
        </c:scaling>
        <c:delete val="1"/>
        <c:axPos val="b"/>
        <c:numFmt formatCode="ge" sourceLinked="1"/>
        <c:majorTickMark val="none"/>
        <c:minorTickMark val="none"/>
        <c:tickLblPos val="none"/>
        <c:crossAx val="249805688"/>
        <c:crosses val="autoZero"/>
        <c:auto val="1"/>
        <c:lblOffset val="100"/>
        <c:baseTimeUnit val="years"/>
      </c:dateAx>
      <c:valAx>
        <c:axId val="249805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80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9807256"/>
        <c:axId val="24980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9807256"/>
        <c:axId val="249807648"/>
      </c:lineChart>
      <c:dateAx>
        <c:axId val="249807256"/>
        <c:scaling>
          <c:orientation val="minMax"/>
        </c:scaling>
        <c:delete val="1"/>
        <c:axPos val="b"/>
        <c:numFmt formatCode="ge" sourceLinked="1"/>
        <c:majorTickMark val="none"/>
        <c:minorTickMark val="none"/>
        <c:tickLblPos val="none"/>
        <c:crossAx val="249807648"/>
        <c:crosses val="autoZero"/>
        <c:auto val="1"/>
        <c:lblOffset val="100"/>
        <c:baseTimeUnit val="years"/>
      </c:dateAx>
      <c:valAx>
        <c:axId val="24980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807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760.36</c:v>
                </c:pt>
                <c:pt idx="1">
                  <c:v>433.96</c:v>
                </c:pt>
                <c:pt idx="2">
                  <c:v>753.69</c:v>
                </c:pt>
                <c:pt idx="3">
                  <c:v>582.21</c:v>
                </c:pt>
                <c:pt idx="4">
                  <c:v>944.37</c:v>
                </c:pt>
              </c:numCache>
            </c:numRef>
          </c:val>
        </c:ser>
        <c:dLbls>
          <c:showLegendKey val="0"/>
          <c:showVal val="0"/>
          <c:showCatName val="0"/>
          <c:showSerName val="0"/>
          <c:showPercent val="0"/>
          <c:showBubbleSize val="0"/>
        </c:dLbls>
        <c:gapWidth val="150"/>
        <c:axId val="249806864"/>
        <c:axId val="249804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249806864"/>
        <c:axId val="249804904"/>
      </c:lineChart>
      <c:dateAx>
        <c:axId val="249806864"/>
        <c:scaling>
          <c:orientation val="minMax"/>
        </c:scaling>
        <c:delete val="1"/>
        <c:axPos val="b"/>
        <c:numFmt formatCode="ge" sourceLinked="1"/>
        <c:majorTickMark val="none"/>
        <c:minorTickMark val="none"/>
        <c:tickLblPos val="none"/>
        <c:crossAx val="249804904"/>
        <c:crosses val="autoZero"/>
        <c:auto val="1"/>
        <c:lblOffset val="100"/>
        <c:baseTimeUnit val="years"/>
      </c:dateAx>
      <c:valAx>
        <c:axId val="249804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80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73.739999999999995</c:v>
                </c:pt>
                <c:pt idx="1">
                  <c:v>80.510000000000005</c:v>
                </c:pt>
                <c:pt idx="2">
                  <c:v>78.13</c:v>
                </c:pt>
                <c:pt idx="3">
                  <c:v>82.98</c:v>
                </c:pt>
                <c:pt idx="4">
                  <c:v>65.84</c:v>
                </c:pt>
              </c:numCache>
            </c:numRef>
          </c:val>
        </c:ser>
        <c:dLbls>
          <c:showLegendKey val="0"/>
          <c:showVal val="0"/>
          <c:showCatName val="0"/>
          <c:showSerName val="0"/>
          <c:showPercent val="0"/>
          <c:showBubbleSize val="0"/>
        </c:dLbls>
        <c:gapWidth val="150"/>
        <c:axId val="292705136"/>
        <c:axId val="292705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292705136"/>
        <c:axId val="292705528"/>
      </c:lineChart>
      <c:dateAx>
        <c:axId val="292705136"/>
        <c:scaling>
          <c:orientation val="minMax"/>
        </c:scaling>
        <c:delete val="1"/>
        <c:axPos val="b"/>
        <c:numFmt formatCode="ge" sourceLinked="1"/>
        <c:majorTickMark val="none"/>
        <c:minorTickMark val="none"/>
        <c:tickLblPos val="none"/>
        <c:crossAx val="292705528"/>
        <c:crosses val="autoZero"/>
        <c:auto val="1"/>
        <c:lblOffset val="100"/>
        <c:baseTimeUnit val="years"/>
      </c:dateAx>
      <c:valAx>
        <c:axId val="292705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70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205.7</c:v>
                </c:pt>
                <c:pt idx="1">
                  <c:v>190.53</c:v>
                </c:pt>
                <c:pt idx="2">
                  <c:v>194.79</c:v>
                </c:pt>
                <c:pt idx="3">
                  <c:v>186.26</c:v>
                </c:pt>
                <c:pt idx="4">
                  <c:v>254.01</c:v>
                </c:pt>
              </c:numCache>
            </c:numRef>
          </c:val>
        </c:ser>
        <c:dLbls>
          <c:showLegendKey val="0"/>
          <c:showVal val="0"/>
          <c:showCatName val="0"/>
          <c:showSerName val="0"/>
          <c:showPercent val="0"/>
          <c:showBubbleSize val="0"/>
        </c:dLbls>
        <c:gapWidth val="150"/>
        <c:axId val="292706704"/>
        <c:axId val="292707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292706704"/>
        <c:axId val="292707096"/>
      </c:lineChart>
      <c:dateAx>
        <c:axId val="292706704"/>
        <c:scaling>
          <c:orientation val="minMax"/>
        </c:scaling>
        <c:delete val="1"/>
        <c:axPos val="b"/>
        <c:numFmt formatCode="ge" sourceLinked="1"/>
        <c:majorTickMark val="none"/>
        <c:minorTickMark val="none"/>
        <c:tickLblPos val="none"/>
        <c:crossAx val="292707096"/>
        <c:crosses val="autoZero"/>
        <c:auto val="1"/>
        <c:lblOffset val="100"/>
        <c:baseTimeUnit val="years"/>
      </c:dateAx>
      <c:valAx>
        <c:axId val="292707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70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佐賀県　みやき町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25712</v>
      </c>
      <c r="AM8" s="64"/>
      <c r="AN8" s="64"/>
      <c r="AO8" s="64"/>
      <c r="AP8" s="64"/>
      <c r="AQ8" s="64"/>
      <c r="AR8" s="64"/>
      <c r="AS8" s="64"/>
      <c r="AT8" s="63">
        <f>データ!S6</f>
        <v>51.92</v>
      </c>
      <c r="AU8" s="63"/>
      <c r="AV8" s="63"/>
      <c r="AW8" s="63"/>
      <c r="AX8" s="63"/>
      <c r="AY8" s="63"/>
      <c r="AZ8" s="63"/>
      <c r="BA8" s="63"/>
      <c r="BB8" s="63">
        <f>データ!T6</f>
        <v>495.22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11.26</v>
      </c>
      <c r="Q10" s="63"/>
      <c r="R10" s="63"/>
      <c r="S10" s="63"/>
      <c r="T10" s="63"/>
      <c r="U10" s="63"/>
      <c r="V10" s="63"/>
      <c r="W10" s="63">
        <f>データ!P6</f>
        <v>100</v>
      </c>
      <c r="X10" s="63"/>
      <c r="Y10" s="63"/>
      <c r="Z10" s="63"/>
      <c r="AA10" s="63"/>
      <c r="AB10" s="63"/>
      <c r="AC10" s="63"/>
      <c r="AD10" s="64">
        <f>データ!Q6</f>
        <v>3780</v>
      </c>
      <c r="AE10" s="64"/>
      <c r="AF10" s="64"/>
      <c r="AG10" s="64"/>
      <c r="AH10" s="64"/>
      <c r="AI10" s="64"/>
      <c r="AJ10" s="64"/>
      <c r="AK10" s="2"/>
      <c r="AL10" s="64">
        <f>データ!U6</f>
        <v>2882</v>
      </c>
      <c r="AM10" s="64"/>
      <c r="AN10" s="64"/>
      <c r="AO10" s="64"/>
      <c r="AP10" s="64"/>
      <c r="AQ10" s="64"/>
      <c r="AR10" s="64"/>
      <c r="AS10" s="64"/>
      <c r="AT10" s="63">
        <f>データ!V6</f>
        <v>0.99</v>
      </c>
      <c r="AU10" s="63"/>
      <c r="AV10" s="63"/>
      <c r="AW10" s="63"/>
      <c r="AX10" s="63"/>
      <c r="AY10" s="63"/>
      <c r="AZ10" s="63"/>
      <c r="BA10" s="63"/>
      <c r="BB10" s="63">
        <f>データ!W6</f>
        <v>2911.11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413461</v>
      </c>
      <c r="D6" s="31">
        <f t="shared" si="3"/>
        <v>47</v>
      </c>
      <c r="E6" s="31">
        <f t="shared" si="3"/>
        <v>17</v>
      </c>
      <c r="F6" s="31">
        <f t="shared" si="3"/>
        <v>4</v>
      </c>
      <c r="G6" s="31">
        <f t="shared" si="3"/>
        <v>0</v>
      </c>
      <c r="H6" s="31" t="str">
        <f t="shared" si="3"/>
        <v>佐賀県　みやき町</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11.26</v>
      </c>
      <c r="P6" s="32">
        <f t="shared" si="3"/>
        <v>100</v>
      </c>
      <c r="Q6" s="32">
        <f t="shared" si="3"/>
        <v>3780</v>
      </c>
      <c r="R6" s="32">
        <f t="shared" si="3"/>
        <v>25712</v>
      </c>
      <c r="S6" s="32">
        <f t="shared" si="3"/>
        <v>51.92</v>
      </c>
      <c r="T6" s="32">
        <f t="shared" si="3"/>
        <v>495.22</v>
      </c>
      <c r="U6" s="32">
        <f t="shared" si="3"/>
        <v>2882</v>
      </c>
      <c r="V6" s="32">
        <f t="shared" si="3"/>
        <v>0.99</v>
      </c>
      <c r="W6" s="32">
        <f t="shared" si="3"/>
        <v>2911.11</v>
      </c>
      <c r="X6" s="33">
        <f>IF(X7="",NA(),X7)</f>
        <v>97.97</v>
      </c>
      <c r="Y6" s="33">
        <f t="shared" ref="Y6:AG6" si="4">IF(Y7="",NA(),Y7)</f>
        <v>95.94</v>
      </c>
      <c r="Z6" s="33">
        <f t="shared" si="4"/>
        <v>93.15</v>
      </c>
      <c r="AA6" s="33">
        <f t="shared" si="4"/>
        <v>94.04</v>
      </c>
      <c r="AB6" s="33">
        <f t="shared" si="4"/>
        <v>91.68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760.36</v>
      </c>
      <c r="BF6" s="33">
        <f t="shared" ref="BF6:BN6" si="7">IF(BF7="",NA(),BF7)</f>
        <v>433.96</v>
      </c>
      <c r="BG6" s="33">
        <f t="shared" si="7"/>
        <v>753.69</v>
      </c>
      <c r="BH6" s="33">
        <f t="shared" si="7"/>
        <v>582.21</v>
      </c>
      <c r="BI6" s="33">
        <f t="shared" si="7"/>
        <v>944.37</v>
      </c>
      <c r="BJ6" s="33">
        <f t="shared" si="7"/>
        <v>1868.17</v>
      </c>
      <c r="BK6" s="33">
        <f t="shared" si="7"/>
        <v>1835.56</v>
      </c>
      <c r="BL6" s="33">
        <f t="shared" si="7"/>
        <v>1716.82</v>
      </c>
      <c r="BM6" s="33">
        <f t="shared" si="7"/>
        <v>1554.05</v>
      </c>
      <c r="BN6" s="33">
        <f t="shared" si="7"/>
        <v>1671.86</v>
      </c>
      <c r="BO6" s="32" t="str">
        <f>IF(BO7="","",IF(BO7="-","【-】","【"&amp;SUBSTITUTE(TEXT(BO7,"#,##0.00"),"-","△")&amp;"】"))</f>
        <v>【1,479.31】</v>
      </c>
      <c r="BP6" s="33">
        <f>IF(BP7="",NA(),BP7)</f>
        <v>73.739999999999995</v>
      </c>
      <c r="BQ6" s="33">
        <f t="shared" ref="BQ6:BY6" si="8">IF(BQ7="",NA(),BQ7)</f>
        <v>80.510000000000005</v>
      </c>
      <c r="BR6" s="33">
        <f t="shared" si="8"/>
        <v>78.13</v>
      </c>
      <c r="BS6" s="33">
        <f t="shared" si="8"/>
        <v>82.98</v>
      </c>
      <c r="BT6" s="33">
        <f t="shared" si="8"/>
        <v>65.84</v>
      </c>
      <c r="BU6" s="33">
        <f t="shared" si="8"/>
        <v>55.15</v>
      </c>
      <c r="BV6" s="33">
        <f t="shared" si="8"/>
        <v>52.89</v>
      </c>
      <c r="BW6" s="33">
        <f t="shared" si="8"/>
        <v>51.73</v>
      </c>
      <c r="BX6" s="33">
        <f t="shared" si="8"/>
        <v>53.01</v>
      </c>
      <c r="BY6" s="33">
        <f t="shared" si="8"/>
        <v>50.54</v>
      </c>
      <c r="BZ6" s="32" t="str">
        <f>IF(BZ7="","",IF(BZ7="-","【-】","【"&amp;SUBSTITUTE(TEXT(BZ7,"#,##0.00"),"-","△")&amp;"】"))</f>
        <v>【63.50】</v>
      </c>
      <c r="CA6" s="33">
        <f>IF(CA7="",NA(),CA7)</f>
        <v>205.7</v>
      </c>
      <c r="CB6" s="33">
        <f t="shared" ref="CB6:CJ6" si="9">IF(CB7="",NA(),CB7)</f>
        <v>190.53</v>
      </c>
      <c r="CC6" s="33">
        <f t="shared" si="9"/>
        <v>194.79</v>
      </c>
      <c r="CD6" s="33">
        <f t="shared" si="9"/>
        <v>186.26</v>
      </c>
      <c r="CE6" s="33">
        <f t="shared" si="9"/>
        <v>254.01</v>
      </c>
      <c r="CF6" s="33">
        <f t="shared" si="9"/>
        <v>283.05</v>
      </c>
      <c r="CG6" s="33">
        <f t="shared" si="9"/>
        <v>300.52</v>
      </c>
      <c r="CH6" s="33">
        <f t="shared" si="9"/>
        <v>310.47000000000003</v>
      </c>
      <c r="CI6" s="33">
        <f t="shared" si="9"/>
        <v>299.39</v>
      </c>
      <c r="CJ6" s="33">
        <f t="shared" si="9"/>
        <v>320.36</v>
      </c>
      <c r="CK6" s="32" t="str">
        <f>IF(CK7="","",IF(CK7="-","【-】","【"&amp;SUBSTITUTE(TEXT(CK7,"#,##0.00"),"-","△")&amp;"】"))</f>
        <v>【253.12】</v>
      </c>
      <c r="CL6" s="33" t="str">
        <f>IF(CL7="",NA(),CL7)</f>
        <v>-</v>
      </c>
      <c r="CM6" s="33" t="str">
        <f t="shared" ref="CM6:CU6" si="10">IF(CM7="",NA(),CM7)</f>
        <v>-</v>
      </c>
      <c r="CN6" s="33" t="str">
        <f t="shared" si="10"/>
        <v>-</v>
      </c>
      <c r="CO6" s="33" t="str">
        <f t="shared" si="10"/>
        <v>-</v>
      </c>
      <c r="CP6" s="33" t="str">
        <f t="shared" si="10"/>
        <v>-</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36.4</v>
      </c>
      <c r="CX6" s="33">
        <f t="shared" ref="CX6:DF6" si="11">IF(CX7="",NA(),CX7)</f>
        <v>43.35</v>
      </c>
      <c r="CY6" s="33">
        <f t="shared" si="11"/>
        <v>52.03</v>
      </c>
      <c r="CZ6" s="33">
        <f t="shared" si="11"/>
        <v>60.34</v>
      </c>
      <c r="DA6" s="33">
        <f t="shared" si="11"/>
        <v>63.19</v>
      </c>
      <c r="DB6" s="33">
        <f t="shared" si="11"/>
        <v>72.14</v>
      </c>
      <c r="DC6" s="33">
        <f t="shared" si="11"/>
        <v>71.62</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4" s="34" customFormat="1">
      <c r="A7" s="26"/>
      <c r="B7" s="35">
        <v>2014</v>
      </c>
      <c r="C7" s="35">
        <v>413461</v>
      </c>
      <c r="D7" s="35">
        <v>47</v>
      </c>
      <c r="E7" s="35">
        <v>17</v>
      </c>
      <c r="F7" s="35">
        <v>4</v>
      </c>
      <c r="G7" s="35">
        <v>0</v>
      </c>
      <c r="H7" s="35" t="s">
        <v>96</v>
      </c>
      <c r="I7" s="35" t="s">
        <v>97</v>
      </c>
      <c r="J7" s="35" t="s">
        <v>98</v>
      </c>
      <c r="K7" s="35" t="s">
        <v>99</v>
      </c>
      <c r="L7" s="35" t="s">
        <v>100</v>
      </c>
      <c r="M7" s="36" t="s">
        <v>101</v>
      </c>
      <c r="N7" s="36" t="s">
        <v>102</v>
      </c>
      <c r="O7" s="36">
        <v>11.26</v>
      </c>
      <c r="P7" s="36">
        <v>100</v>
      </c>
      <c r="Q7" s="36">
        <v>3780</v>
      </c>
      <c r="R7" s="36">
        <v>25712</v>
      </c>
      <c r="S7" s="36">
        <v>51.92</v>
      </c>
      <c r="T7" s="36">
        <v>495.22</v>
      </c>
      <c r="U7" s="36">
        <v>2882</v>
      </c>
      <c r="V7" s="36">
        <v>0.99</v>
      </c>
      <c r="W7" s="36">
        <v>2911.11</v>
      </c>
      <c r="X7" s="36">
        <v>97.97</v>
      </c>
      <c r="Y7" s="36">
        <v>95.94</v>
      </c>
      <c r="Z7" s="36">
        <v>93.15</v>
      </c>
      <c r="AA7" s="36">
        <v>94.04</v>
      </c>
      <c r="AB7" s="36">
        <v>91.68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760.36</v>
      </c>
      <c r="BF7" s="36">
        <v>433.96</v>
      </c>
      <c r="BG7" s="36">
        <v>753.69</v>
      </c>
      <c r="BH7" s="36">
        <v>582.21</v>
      </c>
      <c r="BI7" s="36">
        <v>944.37</v>
      </c>
      <c r="BJ7" s="36">
        <v>1868.17</v>
      </c>
      <c r="BK7" s="36">
        <v>1835.56</v>
      </c>
      <c r="BL7" s="36">
        <v>1716.82</v>
      </c>
      <c r="BM7" s="36">
        <v>1554.05</v>
      </c>
      <c r="BN7" s="36">
        <v>1671.86</v>
      </c>
      <c r="BO7" s="36">
        <v>1479.31</v>
      </c>
      <c r="BP7" s="36">
        <v>73.739999999999995</v>
      </c>
      <c r="BQ7" s="36">
        <v>80.510000000000005</v>
      </c>
      <c r="BR7" s="36">
        <v>78.13</v>
      </c>
      <c r="BS7" s="36">
        <v>82.98</v>
      </c>
      <c r="BT7" s="36">
        <v>65.84</v>
      </c>
      <c r="BU7" s="36">
        <v>55.15</v>
      </c>
      <c r="BV7" s="36">
        <v>52.89</v>
      </c>
      <c r="BW7" s="36">
        <v>51.73</v>
      </c>
      <c r="BX7" s="36">
        <v>53.01</v>
      </c>
      <c r="BY7" s="36">
        <v>50.54</v>
      </c>
      <c r="BZ7" s="36">
        <v>63.5</v>
      </c>
      <c r="CA7" s="36">
        <v>205.7</v>
      </c>
      <c r="CB7" s="36">
        <v>190.53</v>
      </c>
      <c r="CC7" s="36">
        <v>194.79</v>
      </c>
      <c r="CD7" s="36">
        <v>186.26</v>
      </c>
      <c r="CE7" s="36">
        <v>254.01</v>
      </c>
      <c r="CF7" s="36">
        <v>283.05</v>
      </c>
      <c r="CG7" s="36">
        <v>300.52</v>
      </c>
      <c r="CH7" s="36">
        <v>310.47000000000003</v>
      </c>
      <c r="CI7" s="36">
        <v>299.39</v>
      </c>
      <c r="CJ7" s="36">
        <v>320.36</v>
      </c>
      <c r="CK7" s="36">
        <v>253.12</v>
      </c>
      <c r="CL7" s="36" t="s">
        <v>101</v>
      </c>
      <c r="CM7" s="36" t="s">
        <v>101</v>
      </c>
      <c r="CN7" s="36" t="s">
        <v>101</v>
      </c>
      <c r="CO7" s="36" t="s">
        <v>101</v>
      </c>
      <c r="CP7" s="36" t="s">
        <v>101</v>
      </c>
      <c r="CQ7" s="36">
        <v>36.18</v>
      </c>
      <c r="CR7" s="36">
        <v>36.799999999999997</v>
      </c>
      <c r="CS7" s="36">
        <v>36.67</v>
      </c>
      <c r="CT7" s="36">
        <v>36.200000000000003</v>
      </c>
      <c r="CU7" s="36">
        <v>34.74</v>
      </c>
      <c r="CV7" s="36">
        <v>41.06</v>
      </c>
      <c r="CW7" s="36">
        <v>36.4</v>
      </c>
      <c r="CX7" s="36">
        <v>43.35</v>
      </c>
      <c r="CY7" s="36">
        <v>52.03</v>
      </c>
      <c r="CZ7" s="36">
        <v>60.34</v>
      </c>
      <c r="DA7" s="36">
        <v>63.19</v>
      </c>
      <c r="DB7" s="36">
        <v>72.14</v>
      </c>
      <c r="DC7" s="36">
        <v>71.62</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0.08</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しまさきこうじ</cp:lastModifiedBy>
  <dcterms:created xsi:type="dcterms:W3CDTF">2016-02-03T09:07:08Z</dcterms:created>
  <dcterms:modified xsi:type="dcterms:W3CDTF">2016-02-18T07:04:22Z</dcterms:modified>
  <cp:category/>
</cp:coreProperties>
</file>