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1.13\共有フォルダ\下水道課\管理担当\佐賀県、協会等調査、アンケート\市町村課\公営企業　経営比較分析表20160122\0210修正依頼\回答(0216修正)\"/>
    </mc:Choice>
  </mc:AlternateContent>
  <workbookProtection workbookPassword="B501" lockStructure="1"/>
  <bookViews>
    <workbookView xWindow="0" yWindow="0" windowWidth="19200" windowHeight="8250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<sst xmlns="http://schemas.openxmlformats.org/spreadsheetml/2006/main" count="221" uniqueCount="110">
  <si>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</si>
  <si>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</si>
  <si>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</si>
  <si>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</si>
  <si>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</si>
  <si>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</si>
  <si>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</si>
  <si>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</si>
  <si>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</si>
  <si>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</si>
  <si>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</si>
  <si>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</si>
  <si>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</si>
  <si>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</si>
  <si>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</si>
  <si>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</si>
  <si>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</si>
  <si>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</si>
  <si>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</si>
  <si>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</si>
  <si>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</si>
  <si>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</si>
  <si>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</si>
  <si>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</si>
  <si>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</si>
  <si>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</si>
  <si>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</si>
  <si>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</si>
  <si>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</si>
  <si>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</si>
  <si>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</si>
  <si>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</si>
  <si>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</si>
  <si>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</si>
  <si>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</si>
  <si>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</si>
  <si>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</si>
  <si>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</si>
  <si>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</si>
  <si>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</si>
  <si>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</si>
  <si>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</si>
  <si>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</si>
  <si>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</si>
  <si>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</si>
  <si>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</si>
  <si>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</si>
  <si>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</si>
  <si>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</si>
  <si>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</si>
  <si>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</si>
  <si>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</si>
  <si>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</si>
  <si>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</si>
  <si>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</si>
  <si>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</si>
  <si>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</si>
  <si>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</si>
  <si>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</si>
  <si>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</si>
  <si>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</si>
  <si>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</si>
  <si>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</si>
  <si>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</si>
  <si>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</si>
  <si>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</si>
  <si>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</si>
  <si>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</si>
  <si>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</si>
  <si>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</si>
  <si>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</si>
  <si>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</si>
  <si>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</si>
  <si>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</si>
  <si>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</si>
  <si>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</si>
  <si>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</si>
  <si>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</si>
  <si>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</si>
  <si>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</si>
  <si>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</si>
  <si>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</si>
  <si>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</si>
  <si>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</si>
  <si>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</si>
  <si>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</si>
  <si>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</si>
  <si>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</si>
  <si>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</si>
  <si>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</si>
  <si>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</si>
  <si>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</si>
  <si>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</si>
  <si>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</si>
  <si>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</si>
  <si>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佐賀県　みやき町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</si>
  <si>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</si>
  <si>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</si>
  <si>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</si>
  <si>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</si>
  <si>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</si>
  <si>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</si>
  <si>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</si>
  <si>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</si>
  <si>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</si>
  <si>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</si>
  <si>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</si>
  <si>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1処理区域は、平成10年度に供用を開始し、16年が経過している。
　これまで老朽化対策は実施してきていないが、平成26年度に施設の機能診断調査を行い、平成29年度から計画的な施設の更新工事を実施する。
　財政計画に影響がでないよう、計画的に実施していく。</t>
    <rPh sb="2" eb="4">
      <t>ショリ</t>
    </rPh>
    <rPh sb="4" eb="6">
      <t>クイキ</t>
    </rPh>
    <rPh sb="8" eb="10">
      <t>ヘイセイ</t>
    </rPh>
    <rPh sb="12" eb="14">
      <t>ネンド</t>
    </rPh>
    <rPh sb="15" eb="17">
      <t>キョウヨウ</t>
    </rPh>
    <rPh sb="18" eb="20">
      <t>カイシ</t>
    </rPh>
    <rPh sb="24" eb="25">
      <t>ネン</t>
    </rPh>
    <rPh sb="26" eb="28">
      <t>ケイカ</t>
    </rPh>
    <rPh sb="39" eb="42">
      <t>ロウキュウカ</t>
    </rPh>
    <rPh sb="42" eb="44">
      <t>タイサク</t>
    </rPh>
    <rPh sb="45" eb="47">
      <t>ジッシ</t>
    </rPh>
    <rPh sb="56" eb="58">
      <t>ヘイセイ</t>
    </rPh>
    <rPh sb="60" eb="62">
      <t>ネンド</t>
    </rPh>
    <rPh sb="63" eb="65">
      <t>シセツ</t>
    </rPh>
    <rPh sb="66" eb="68">
      <t>キノウ</t>
    </rPh>
    <rPh sb="68" eb="70">
      <t>シンダン</t>
    </rPh>
    <rPh sb="70" eb="72">
      <t>チョウサ</t>
    </rPh>
    <rPh sb="73" eb="74">
      <t>オコナ</t>
    </rPh>
    <rPh sb="76" eb="78">
      <t>ヘイセイ</t>
    </rPh>
    <rPh sb="80" eb="82">
      <t>ネンド</t>
    </rPh>
    <rPh sb="84" eb="87">
      <t>ケイカクテキ</t>
    </rPh>
    <rPh sb="88" eb="90">
      <t>シセツ</t>
    </rPh>
    <rPh sb="91" eb="93">
      <t>コウシン</t>
    </rPh>
    <rPh sb="93" eb="95">
      <t>コウジ</t>
    </rPh>
    <rPh sb="96" eb="98">
      <t>ジッシ</t>
    </rPh>
    <rPh sb="103" eb="105">
      <t>ザイセイ</t>
    </rPh>
    <rPh sb="105" eb="107">
      <t>ケイカク</t>
    </rPh>
    <rPh sb="108" eb="110">
      <t>エイキョウ</t>
    </rPh>
    <rPh sb="117" eb="119">
      <t>ケイカク</t>
    </rPh>
    <rPh sb="119" eb="120">
      <t>テキ</t>
    </rPh>
    <rPh sb="121" eb="123">
      <t>ジッシ</t>
    </rPh>
    <phoneticPr fontId="4"/>
  </si>
  <si>
    <t xml:space="preserve">　本町の農業集落排水事業は、平成14年度で2処理区域の整備が完了し、現在は管理運営のみとなっている。
　施設利用率、水洗化率は横ばいの状況になっており、類似団体平均値より低い状況になっている。経費回収率は約50％となっており、使用料のみでは賄うことができていない。経費回収率を上昇させるためには、加入促進を図り、水洗化率を向上させ、使用料を増収させることが必要である。
　使用料の見直しを含め、収入の確保及び維持管理費の縮減に努める必要がある。
</t>
    <rPh sb="1" eb="3">
      <t>ホンチョウ</t>
    </rPh>
    <rPh sb="4" eb="6">
      <t>ノウギョウ</t>
    </rPh>
    <rPh sb="6" eb="8">
      <t>シュウラク</t>
    </rPh>
    <rPh sb="8" eb="10">
      <t>ハイスイ</t>
    </rPh>
    <rPh sb="10" eb="12">
      <t>ジギョウ</t>
    </rPh>
    <rPh sb="14" eb="16">
      <t>ヘイセイ</t>
    </rPh>
    <rPh sb="18" eb="19">
      <t>ネン</t>
    </rPh>
    <rPh sb="19" eb="20">
      <t>ド</t>
    </rPh>
    <rPh sb="22" eb="24">
      <t>ショリ</t>
    </rPh>
    <rPh sb="24" eb="26">
      <t>クイキ</t>
    </rPh>
    <rPh sb="27" eb="29">
      <t>セイビ</t>
    </rPh>
    <rPh sb="30" eb="32">
      <t>カンリョウ</t>
    </rPh>
    <rPh sb="34" eb="36">
      <t>ゲンザイ</t>
    </rPh>
    <rPh sb="37" eb="39">
      <t>カンリ</t>
    </rPh>
    <rPh sb="39" eb="41">
      <t>ウンエイ</t>
    </rPh>
    <rPh sb="52" eb="54">
      <t>シセツ</t>
    </rPh>
    <rPh sb="54" eb="57">
      <t>リヨウリツ</t>
    </rPh>
    <rPh sb="58" eb="61">
      <t>スイセンカ</t>
    </rPh>
    <rPh sb="61" eb="62">
      <t>リツ</t>
    </rPh>
    <rPh sb="63" eb="64">
      <t>ヨコ</t>
    </rPh>
    <rPh sb="67" eb="69">
      <t>ジョウキョウ</t>
    </rPh>
    <rPh sb="76" eb="78">
      <t>ルイジ</t>
    </rPh>
    <rPh sb="78" eb="80">
      <t>ダンタイ</t>
    </rPh>
    <rPh sb="80" eb="82">
      <t>ヘイキン</t>
    </rPh>
    <rPh sb="82" eb="83">
      <t>アタイ</t>
    </rPh>
    <rPh sb="85" eb="86">
      <t>ヒク</t>
    </rPh>
    <rPh sb="87" eb="89">
      <t>ジョウキョウ</t>
    </rPh>
    <rPh sb="96" eb="98">
      <t>ケイヒ</t>
    </rPh>
    <rPh sb="98" eb="100">
      <t>カイシュウ</t>
    </rPh>
    <rPh sb="100" eb="101">
      <t>リツ</t>
    </rPh>
    <rPh sb="102" eb="103">
      <t>ヤク</t>
    </rPh>
    <rPh sb="113" eb="115">
      <t>シヨウ</t>
    </rPh>
    <rPh sb="115" eb="116">
      <t>リョウ</t>
    </rPh>
    <rPh sb="120" eb="121">
      <t>マカナ</t>
    </rPh>
    <rPh sb="132" eb="134">
      <t>ケイヒ</t>
    </rPh>
    <rPh sb="134" eb="136">
      <t>カイシュウ</t>
    </rPh>
    <rPh sb="136" eb="137">
      <t>リツ</t>
    </rPh>
    <rPh sb="138" eb="140">
      <t>ジョウショウ</t>
    </rPh>
    <rPh sb="148" eb="150">
      <t>カニュウ</t>
    </rPh>
    <rPh sb="150" eb="152">
      <t>ソクシン</t>
    </rPh>
    <rPh sb="153" eb="154">
      <t>ハカ</t>
    </rPh>
    <rPh sb="156" eb="159">
      <t>スイセンカ</t>
    </rPh>
    <rPh sb="159" eb="160">
      <t>リツ</t>
    </rPh>
    <rPh sb="161" eb="163">
      <t>コウジョウ</t>
    </rPh>
    <rPh sb="166" eb="168">
      <t>シヨウ</t>
    </rPh>
    <rPh sb="168" eb="169">
      <t>リョウ</t>
    </rPh>
    <rPh sb="170" eb="172">
      <t>ゾウシュウ</t>
    </rPh>
    <rPh sb="178" eb="180">
      <t>ヒツヨウ</t>
    </rPh>
    <rPh sb="186" eb="188">
      <t>シヨウ</t>
    </rPh>
    <rPh sb="188" eb="189">
      <t>リョウ</t>
    </rPh>
    <rPh sb="190" eb="192">
      <t>ミナオ</t>
    </rPh>
    <rPh sb="194" eb="195">
      <t>フク</t>
    </rPh>
    <rPh sb="197" eb="199">
      <t>シュウニュウ</t>
    </rPh>
    <rPh sb="200" eb="202">
      <t>カクホ</t>
    </rPh>
    <rPh sb="202" eb="203">
      <t>オヨ</t>
    </rPh>
    <rPh sb="204" eb="206">
      <t>イジ</t>
    </rPh>
    <rPh sb="206" eb="209">
      <t>カンリヒ</t>
    </rPh>
    <rPh sb="210" eb="212">
      <t>シュクゲン</t>
    </rPh>
    <rPh sb="213" eb="214">
      <t>ツト</t>
    </rPh>
    <rPh sb="216" eb="218">
      <t>ヒツヨウ</t>
    </rPh>
    <phoneticPr fontId="4"/>
  </si>
  <si>
    <t>　現在の収入では、運営に必要な収益が確保されていない状況である。使用料の見直しを検討するとともに、水洗化率を向上させ、使用料金を確保することが必要である。</t>
    <rPh sb="1" eb="3">
      <t>ゲンザイ</t>
    </rPh>
    <rPh sb="4" eb="6">
      <t>シュウニュウ</t>
    </rPh>
    <rPh sb="9" eb="11">
      <t>ウンエイ</t>
    </rPh>
    <rPh sb="12" eb="14">
      <t>ヒツヨウ</t>
    </rPh>
    <rPh sb="15" eb="17">
      <t>シュウエキ</t>
    </rPh>
    <rPh sb="18" eb="20">
      <t>カクホ</t>
    </rPh>
    <rPh sb="26" eb="28">
      <t>ジョウキョウ</t>
    </rPh>
    <rPh sb="32" eb="34">
      <t>シヨウ</t>
    </rPh>
    <rPh sb="34" eb="35">
      <t>リョウ</t>
    </rPh>
    <rPh sb="36" eb="38">
      <t>ミナオ</t>
    </rPh>
    <rPh sb="40" eb="42">
      <t>ケントウ</t>
    </rPh>
    <rPh sb="49" eb="52">
      <t>スイセンカ</t>
    </rPh>
    <rPh sb="52" eb="53">
      <t>リツ</t>
    </rPh>
    <rPh sb="54" eb="56">
      <t>コウジョウ</t>
    </rPh>
    <rPh sb="59" eb="61">
      <t>シヨウ</t>
    </rPh>
    <rPh sb="61" eb="62">
      <t>リョウ</t>
    </rPh>
    <rPh sb="62" eb="63">
      <t>キン</t>
    </rPh>
    <rPh sb="64" eb="66">
      <t>カクホ</t>
    </rPh>
    <rPh sb="71" eb="73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</si>
</sst>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063296"/>
        <c:axId val="243300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0.08</c:v>
                </c:pt>
                <c:pt idx="2">
                  <c:v>0.06</c:v>
                </c:pt>
                <c:pt idx="3">
                  <c:v>0.03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063296"/>
        <c:axId val="243300464"/>
      </c:lineChart>
      <c:dateAx>
        <c:axId val="140063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3300464"/>
        <c:crosses val="autoZero"/>
        <c:auto val="1"/>
        <c:lblOffset val="100"/>
        <c:baseTimeUnit val="years"/>
      </c:dateAx>
      <c:valAx>
        <c:axId val="243300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063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48.3</c:v>
                </c:pt>
                <c:pt idx="1">
                  <c:v>48.78</c:v>
                </c:pt>
                <c:pt idx="2">
                  <c:v>48.3</c:v>
                </c:pt>
                <c:pt idx="3">
                  <c:v>47.97</c:v>
                </c:pt>
                <c:pt idx="4">
                  <c:v>47.97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514544"/>
        <c:axId val="287514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44.65</c:v>
                </c:pt>
                <c:pt idx="1">
                  <c:v>46.85</c:v>
                </c:pt>
                <c:pt idx="2">
                  <c:v>46.06</c:v>
                </c:pt>
                <c:pt idx="3">
                  <c:v>53.78</c:v>
                </c:pt>
                <c:pt idx="4">
                  <c:v>53.24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514544"/>
        <c:axId val="287514936"/>
      </c:lineChart>
      <c:dateAx>
        <c:axId val="287514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7514936"/>
        <c:crosses val="autoZero"/>
        <c:auto val="1"/>
        <c:lblOffset val="100"/>
        <c:baseTimeUnit val="years"/>
      </c:dateAx>
      <c:valAx>
        <c:axId val="287514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7514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79.81</c:v>
                </c:pt>
                <c:pt idx="1">
                  <c:v>80.7</c:v>
                </c:pt>
                <c:pt idx="2">
                  <c:v>80.83</c:v>
                </c:pt>
                <c:pt idx="3">
                  <c:v>80.3</c:v>
                </c:pt>
                <c:pt idx="4">
                  <c:v>79.08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516112"/>
        <c:axId val="287516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73.599999999999994</c:v>
                </c:pt>
                <c:pt idx="1">
                  <c:v>73.78</c:v>
                </c:pt>
                <c:pt idx="2">
                  <c:v>72.989999999999995</c:v>
                </c:pt>
                <c:pt idx="3">
                  <c:v>84.06</c:v>
                </c:pt>
                <c:pt idx="4">
                  <c:v>84.07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516112"/>
        <c:axId val="287516504"/>
      </c:lineChart>
      <c:dateAx>
        <c:axId val="28751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7516504"/>
        <c:crosses val="autoZero"/>
        <c:auto val="1"/>
        <c:lblOffset val="100"/>
        <c:baseTimeUnit val="years"/>
      </c:dateAx>
      <c:valAx>
        <c:axId val="287516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751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76.98</c:v>
                </c:pt>
                <c:pt idx="1">
                  <c:v>90.26</c:v>
                </c:pt>
                <c:pt idx="2">
                  <c:v>77.260000000000005</c:v>
                </c:pt>
                <c:pt idx="3">
                  <c:v>77.02</c:v>
                </c:pt>
                <c:pt idx="4">
                  <c:v>77.930000000000007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511528"/>
        <c:axId val="141511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511528"/>
        <c:axId val="141511136"/>
      </c:lineChart>
      <c:dateAx>
        <c:axId val="141511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511136"/>
        <c:crosses val="autoZero"/>
        <c:auto val="1"/>
        <c:lblOffset val="100"/>
        <c:baseTimeUnit val="years"/>
      </c:dateAx>
      <c:valAx>
        <c:axId val="141511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1511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460848"/>
        <c:axId val="245461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460848"/>
        <c:axId val="245461240"/>
      </c:lineChart>
      <c:dateAx>
        <c:axId val="245460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5461240"/>
        <c:crosses val="autoZero"/>
        <c:auto val="1"/>
        <c:lblOffset val="100"/>
        <c:baseTimeUnit val="years"/>
      </c:dateAx>
      <c:valAx>
        <c:axId val="245461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5460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462416"/>
        <c:axId val="245462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462416"/>
        <c:axId val="245462808"/>
      </c:lineChart>
      <c:dateAx>
        <c:axId val="245462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5462808"/>
        <c:crosses val="autoZero"/>
        <c:auto val="1"/>
        <c:lblOffset val="100"/>
        <c:baseTimeUnit val="years"/>
      </c:dateAx>
      <c:valAx>
        <c:axId val="245462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5462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802320"/>
        <c:axId val="245802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802320"/>
        <c:axId val="245802712"/>
      </c:lineChart>
      <c:dateAx>
        <c:axId val="245802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5802712"/>
        <c:crosses val="autoZero"/>
        <c:auto val="1"/>
        <c:lblOffset val="100"/>
        <c:baseTimeUnit val="years"/>
      </c:dateAx>
      <c:valAx>
        <c:axId val="245802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5802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804280"/>
        <c:axId val="245885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804280"/>
        <c:axId val="245885568"/>
      </c:lineChart>
      <c:dateAx>
        <c:axId val="245804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5885568"/>
        <c:crosses val="autoZero"/>
        <c:auto val="1"/>
        <c:lblOffset val="100"/>
        <c:baseTimeUnit val="years"/>
      </c:dateAx>
      <c:valAx>
        <c:axId val="245885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5804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801928"/>
        <c:axId val="245801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1316.7</c:v>
                </c:pt>
                <c:pt idx="1">
                  <c:v>1224.75</c:v>
                </c:pt>
                <c:pt idx="2">
                  <c:v>1144.05</c:v>
                </c:pt>
                <c:pt idx="3">
                  <c:v>1126.77</c:v>
                </c:pt>
                <c:pt idx="4">
                  <c:v>1044.8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801928"/>
        <c:axId val="245801536"/>
      </c:lineChart>
      <c:dateAx>
        <c:axId val="245801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5801536"/>
        <c:crosses val="autoZero"/>
        <c:auto val="1"/>
        <c:lblOffset val="100"/>
        <c:baseTimeUnit val="years"/>
      </c:dateAx>
      <c:valAx>
        <c:axId val="245801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5801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55.03</c:v>
                </c:pt>
                <c:pt idx="1">
                  <c:v>58.9</c:v>
                </c:pt>
                <c:pt idx="2">
                  <c:v>54.93</c:v>
                </c:pt>
                <c:pt idx="3">
                  <c:v>52.76</c:v>
                </c:pt>
                <c:pt idx="4">
                  <c:v>50.63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886744"/>
        <c:axId val="245887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43.24</c:v>
                </c:pt>
                <c:pt idx="1">
                  <c:v>42.13</c:v>
                </c:pt>
                <c:pt idx="2">
                  <c:v>42.48</c:v>
                </c:pt>
                <c:pt idx="3">
                  <c:v>50.9</c:v>
                </c:pt>
                <c:pt idx="4">
                  <c:v>50.82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886744"/>
        <c:axId val="245887136"/>
      </c:lineChart>
      <c:dateAx>
        <c:axId val="245886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5887136"/>
        <c:crosses val="autoZero"/>
        <c:auto val="1"/>
        <c:lblOffset val="100"/>
        <c:baseTimeUnit val="years"/>
      </c:dateAx>
      <c:valAx>
        <c:axId val="245887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5886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223.66</c:v>
                </c:pt>
                <c:pt idx="1">
                  <c:v>206.64</c:v>
                </c:pt>
                <c:pt idx="2">
                  <c:v>226.76</c:v>
                </c:pt>
                <c:pt idx="3">
                  <c:v>235.39</c:v>
                </c:pt>
                <c:pt idx="4">
                  <c:v>254.06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803888"/>
        <c:axId val="245888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338.76</c:v>
                </c:pt>
                <c:pt idx="1">
                  <c:v>348.41</c:v>
                </c:pt>
                <c:pt idx="2">
                  <c:v>343.8</c:v>
                </c:pt>
                <c:pt idx="3">
                  <c:v>293.27</c:v>
                </c:pt>
                <c:pt idx="4">
                  <c:v>300.52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803888"/>
        <c:axId val="245888312"/>
      </c:lineChart>
      <c:dateAx>
        <c:axId val="245803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5888312"/>
        <c:crosses val="autoZero"/>
        <c:auto val="1"/>
        <c:lblOffset val="100"/>
        <c:baseTimeUnit val="years"/>
      </c:dateAx>
      <c:valAx>
        <c:axId val="245888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5803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J16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佐賀県　みやき町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25712</v>
      </c>
      <c r="AM8" s="64"/>
      <c r="AN8" s="64"/>
      <c r="AO8" s="64"/>
      <c r="AP8" s="64"/>
      <c r="AQ8" s="64"/>
      <c r="AR8" s="64"/>
      <c r="AS8" s="64"/>
      <c r="AT8" s="63">
        <f>データ!S6</f>
        <v>51.92</v>
      </c>
      <c r="AU8" s="63"/>
      <c r="AV8" s="63"/>
      <c r="AW8" s="63"/>
      <c r="AX8" s="63"/>
      <c r="AY8" s="63"/>
      <c r="AZ8" s="63"/>
      <c r="BA8" s="63"/>
      <c r="BB8" s="63">
        <f>データ!T6</f>
        <v>495.22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4.1399999999999997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3780</v>
      </c>
      <c r="AE10" s="64"/>
      <c r="AF10" s="64"/>
      <c r="AG10" s="64"/>
      <c r="AH10" s="64"/>
      <c r="AI10" s="64"/>
      <c r="AJ10" s="64"/>
      <c r="AK10" s="2"/>
      <c r="AL10" s="64">
        <f>データ!U6</f>
        <v>1061</v>
      </c>
      <c r="AM10" s="64"/>
      <c r="AN10" s="64"/>
      <c r="AO10" s="64"/>
      <c r="AP10" s="64"/>
      <c r="AQ10" s="64"/>
      <c r="AR10" s="64"/>
      <c r="AS10" s="64"/>
      <c r="AT10" s="63">
        <f>データ!V6</f>
        <v>0.5</v>
      </c>
      <c r="AU10" s="63"/>
      <c r="AV10" s="63"/>
      <c r="AW10" s="63"/>
      <c r="AX10" s="63"/>
      <c r="AY10" s="63"/>
      <c r="AZ10" s="63"/>
      <c r="BA10" s="63"/>
      <c r="BB10" s="63">
        <f>データ!W6</f>
        <v>2122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107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35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53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54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55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56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57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58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59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60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61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62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63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64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65</v>
      </c>
      <c r="B5" s="29"/>
      <c r="C5" s="29"/>
      <c r="D5" s="29"/>
      <c r="E5" s="29"/>
      <c r="F5" s="29"/>
      <c r="G5" s="29"/>
      <c r="H5" s="30" t="s">
        <v>66</v>
      </c>
      <c r="I5" s="30" t="s">
        <v>67</v>
      </c>
      <c r="J5" s="30" t="s">
        <v>68</v>
      </c>
      <c r="K5" s="30" t="s">
        <v>69</v>
      </c>
      <c r="L5" s="30" t="s">
        <v>70</v>
      </c>
      <c r="M5" s="30" t="s">
        <v>71</v>
      </c>
      <c r="N5" s="30" t="s">
        <v>72</v>
      </c>
      <c r="O5" s="30" t="s">
        <v>73</v>
      </c>
      <c r="P5" s="30" t="s">
        <v>74</v>
      </c>
      <c r="Q5" s="30" t="s">
        <v>75</v>
      </c>
      <c r="R5" s="30" t="s">
        <v>76</v>
      </c>
      <c r="S5" s="30" t="s">
        <v>77</v>
      </c>
      <c r="T5" s="30" t="s">
        <v>78</v>
      </c>
      <c r="U5" s="30" t="s">
        <v>79</v>
      </c>
      <c r="V5" s="30" t="s">
        <v>80</v>
      </c>
      <c r="W5" s="30" t="s">
        <v>81</v>
      </c>
      <c r="X5" s="30" t="s">
        <v>82</v>
      </c>
      <c r="Y5" s="30" t="s">
        <v>83</v>
      </c>
      <c r="Z5" s="30" t="s">
        <v>84</v>
      </c>
      <c r="AA5" s="30" t="s">
        <v>85</v>
      </c>
      <c r="AB5" s="30" t="s">
        <v>86</v>
      </c>
      <c r="AC5" s="30" t="s">
        <v>87</v>
      </c>
      <c r="AD5" s="30" t="s">
        <v>88</v>
      </c>
      <c r="AE5" s="30" t="s">
        <v>89</v>
      </c>
      <c r="AF5" s="30" t="s">
        <v>90</v>
      </c>
      <c r="AG5" s="30" t="s">
        <v>91</v>
      </c>
      <c r="AH5" s="30" t="s">
        <v>92</v>
      </c>
      <c r="AI5" s="30" t="s">
        <v>82</v>
      </c>
      <c r="AJ5" s="30" t="s">
        <v>83</v>
      </c>
      <c r="AK5" s="30" t="s">
        <v>84</v>
      </c>
      <c r="AL5" s="30" t="s">
        <v>85</v>
      </c>
      <c r="AM5" s="30" t="s">
        <v>86</v>
      </c>
      <c r="AN5" s="30" t="s">
        <v>87</v>
      </c>
      <c r="AO5" s="30" t="s">
        <v>88</v>
      </c>
      <c r="AP5" s="30" t="s">
        <v>89</v>
      </c>
      <c r="AQ5" s="30" t="s">
        <v>90</v>
      </c>
      <c r="AR5" s="30" t="s">
        <v>91</v>
      </c>
      <c r="AS5" s="30" t="s">
        <v>93</v>
      </c>
      <c r="AT5" s="30" t="s">
        <v>82</v>
      </c>
      <c r="AU5" s="30" t="s">
        <v>83</v>
      </c>
      <c r="AV5" s="30" t="s">
        <v>84</v>
      </c>
      <c r="AW5" s="30" t="s">
        <v>85</v>
      </c>
      <c r="AX5" s="30" t="s">
        <v>86</v>
      </c>
      <c r="AY5" s="30" t="s">
        <v>87</v>
      </c>
      <c r="AZ5" s="30" t="s">
        <v>88</v>
      </c>
      <c r="BA5" s="30" t="s">
        <v>89</v>
      </c>
      <c r="BB5" s="30" t="s">
        <v>90</v>
      </c>
      <c r="BC5" s="30" t="s">
        <v>91</v>
      </c>
      <c r="BD5" s="30" t="s">
        <v>93</v>
      </c>
      <c r="BE5" s="30" t="s">
        <v>82</v>
      </c>
      <c r="BF5" s="30" t="s">
        <v>83</v>
      </c>
      <c r="BG5" s="30" t="s">
        <v>84</v>
      </c>
      <c r="BH5" s="30" t="s">
        <v>85</v>
      </c>
      <c r="BI5" s="30" t="s">
        <v>86</v>
      </c>
      <c r="BJ5" s="30" t="s">
        <v>87</v>
      </c>
      <c r="BK5" s="30" t="s">
        <v>88</v>
      </c>
      <c r="BL5" s="30" t="s">
        <v>89</v>
      </c>
      <c r="BM5" s="30" t="s">
        <v>90</v>
      </c>
      <c r="BN5" s="30" t="s">
        <v>91</v>
      </c>
      <c r="BO5" s="30" t="s">
        <v>93</v>
      </c>
      <c r="BP5" s="30" t="s">
        <v>82</v>
      </c>
      <c r="BQ5" s="30" t="s">
        <v>83</v>
      </c>
      <c r="BR5" s="30" t="s">
        <v>84</v>
      </c>
      <c r="BS5" s="30" t="s">
        <v>85</v>
      </c>
      <c r="BT5" s="30" t="s">
        <v>86</v>
      </c>
      <c r="BU5" s="30" t="s">
        <v>87</v>
      </c>
      <c r="BV5" s="30" t="s">
        <v>88</v>
      </c>
      <c r="BW5" s="30" t="s">
        <v>89</v>
      </c>
      <c r="BX5" s="30" t="s">
        <v>90</v>
      </c>
      <c r="BY5" s="30" t="s">
        <v>91</v>
      </c>
      <c r="BZ5" s="30" t="s">
        <v>93</v>
      </c>
      <c r="CA5" s="30" t="s">
        <v>82</v>
      </c>
      <c r="CB5" s="30" t="s">
        <v>83</v>
      </c>
      <c r="CC5" s="30" t="s">
        <v>84</v>
      </c>
      <c r="CD5" s="30" t="s">
        <v>85</v>
      </c>
      <c r="CE5" s="30" t="s">
        <v>86</v>
      </c>
      <c r="CF5" s="30" t="s">
        <v>87</v>
      </c>
      <c r="CG5" s="30" t="s">
        <v>88</v>
      </c>
      <c r="CH5" s="30" t="s">
        <v>89</v>
      </c>
      <c r="CI5" s="30" t="s">
        <v>90</v>
      </c>
      <c r="CJ5" s="30" t="s">
        <v>91</v>
      </c>
      <c r="CK5" s="30" t="s">
        <v>93</v>
      </c>
      <c r="CL5" s="30" t="s">
        <v>82</v>
      </c>
      <c r="CM5" s="30" t="s">
        <v>83</v>
      </c>
      <c r="CN5" s="30" t="s">
        <v>84</v>
      </c>
      <c r="CO5" s="30" t="s">
        <v>85</v>
      </c>
      <c r="CP5" s="30" t="s">
        <v>86</v>
      </c>
      <c r="CQ5" s="30" t="s">
        <v>87</v>
      </c>
      <c r="CR5" s="30" t="s">
        <v>88</v>
      </c>
      <c r="CS5" s="30" t="s">
        <v>89</v>
      </c>
      <c r="CT5" s="30" t="s">
        <v>90</v>
      </c>
      <c r="CU5" s="30" t="s">
        <v>91</v>
      </c>
      <c r="CV5" s="30" t="s">
        <v>93</v>
      </c>
      <c r="CW5" s="30" t="s">
        <v>82</v>
      </c>
      <c r="CX5" s="30" t="s">
        <v>83</v>
      </c>
      <c r="CY5" s="30" t="s">
        <v>84</v>
      </c>
      <c r="CZ5" s="30" t="s">
        <v>85</v>
      </c>
      <c r="DA5" s="30" t="s">
        <v>86</v>
      </c>
      <c r="DB5" s="30" t="s">
        <v>87</v>
      </c>
      <c r="DC5" s="30" t="s">
        <v>88</v>
      </c>
      <c r="DD5" s="30" t="s">
        <v>89</v>
      </c>
      <c r="DE5" s="30" t="s">
        <v>90</v>
      </c>
      <c r="DF5" s="30" t="s">
        <v>91</v>
      </c>
      <c r="DG5" s="30" t="s">
        <v>93</v>
      </c>
      <c r="DH5" s="30" t="s">
        <v>82</v>
      </c>
      <c r="DI5" s="30" t="s">
        <v>83</v>
      </c>
      <c r="DJ5" s="30" t="s">
        <v>84</v>
      </c>
      <c r="DK5" s="30" t="s">
        <v>85</v>
      </c>
      <c r="DL5" s="30" t="s">
        <v>86</v>
      </c>
      <c r="DM5" s="30" t="s">
        <v>87</v>
      </c>
      <c r="DN5" s="30" t="s">
        <v>88</v>
      </c>
      <c r="DO5" s="30" t="s">
        <v>89</v>
      </c>
      <c r="DP5" s="30" t="s">
        <v>90</v>
      </c>
      <c r="DQ5" s="30" t="s">
        <v>91</v>
      </c>
      <c r="DR5" s="30" t="s">
        <v>93</v>
      </c>
      <c r="DS5" s="30" t="s">
        <v>82</v>
      </c>
      <c r="DT5" s="30" t="s">
        <v>83</v>
      </c>
      <c r="DU5" s="30" t="s">
        <v>84</v>
      </c>
      <c r="DV5" s="30" t="s">
        <v>85</v>
      </c>
      <c r="DW5" s="30" t="s">
        <v>86</v>
      </c>
      <c r="DX5" s="30" t="s">
        <v>87</v>
      </c>
      <c r="DY5" s="30" t="s">
        <v>88</v>
      </c>
      <c r="DZ5" s="30" t="s">
        <v>89</v>
      </c>
      <c r="EA5" s="30" t="s">
        <v>90</v>
      </c>
      <c r="EB5" s="30" t="s">
        <v>91</v>
      </c>
      <c r="EC5" s="30" t="s">
        <v>93</v>
      </c>
      <c r="ED5" s="30" t="s">
        <v>82</v>
      </c>
      <c r="EE5" s="30" t="s">
        <v>83</v>
      </c>
      <c r="EF5" s="30" t="s">
        <v>84</v>
      </c>
      <c r="EG5" s="30" t="s">
        <v>85</v>
      </c>
      <c r="EH5" s="30" t="s">
        <v>86</v>
      </c>
      <c r="EI5" s="30" t="s">
        <v>87</v>
      </c>
      <c r="EJ5" s="30" t="s">
        <v>88</v>
      </c>
      <c r="EK5" s="30" t="s">
        <v>89</v>
      </c>
      <c r="EL5" s="30" t="s">
        <v>90</v>
      </c>
      <c r="EM5" s="30" t="s">
        <v>91</v>
      </c>
      <c r="EN5" s="30" t="s">
        <v>93</v>
      </c>
    </row>
    <row r="6" spans="1:144" s="34" customFormat="1">
      <c r="A6" s="26" t="s">
        <v>94</v>
      </c>
      <c r="B6" s="31">
        <f>B7</f>
        <v>2014</v>
      </c>
      <c r="C6" s="31">
        <f t="shared" ref="C6:W6" si="3">C7</f>
        <v>413461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佐賀県　みやき町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4.1399999999999997</v>
      </c>
      <c r="P6" s="32">
        <f t="shared" si="3"/>
        <v>100</v>
      </c>
      <c r="Q6" s="32">
        <f t="shared" si="3"/>
        <v>3780</v>
      </c>
      <c r="R6" s="32">
        <f t="shared" si="3"/>
        <v>25712</v>
      </c>
      <c r="S6" s="32">
        <f t="shared" si="3"/>
        <v>51.92</v>
      </c>
      <c r="T6" s="32">
        <f t="shared" si="3"/>
        <v>495.22</v>
      </c>
      <c r="U6" s="32">
        <f t="shared" si="3"/>
        <v>1061</v>
      </c>
      <c r="V6" s="32">
        <f t="shared" si="3"/>
        <v>0.5</v>
      </c>
      <c r="W6" s="32">
        <f t="shared" si="3"/>
        <v>2122</v>
      </c>
      <c r="X6" s="33">
        <f>IF(X7="",NA(),X7)</f>
        <v>76.98</v>
      </c>
      <c r="Y6" s="33">
        <f t="shared" ref="Y6:AG6" si="4">IF(Y7="",NA(),Y7)</f>
        <v>90.26</v>
      </c>
      <c r="Z6" s="33">
        <f t="shared" si="4"/>
        <v>77.260000000000005</v>
      </c>
      <c r="AA6" s="33">
        <f t="shared" si="4"/>
        <v>77.02</v>
      </c>
      <c r="AB6" s="33">
        <f t="shared" si="4"/>
        <v>77.930000000000007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1316.7</v>
      </c>
      <c r="BK6" s="33">
        <f t="shared" si="7"/>
        <v>1224.75</v>
      </c>
      <c r="BL6" s="33">
        <f t="shared" si="7"/>
        <v>1144.05</v>
      </c>
      <c r="BM6" s="33">
        <f t="shared" si="7"/>
        <v>1126.77</v>
      </c>
      <c r="BN6" s="33">
        <f t="shared" si="7"/>
        <v>1044.8</v>
      </c>
      <c r="BO6" s="32" t="str">
        <f>IF(BO7="","",IF(BO7="-","【-】","【"&amp;SUBSTITUTE(TEXT(BO7,"#,##0.00"),"-","△")&amp;"】"))</f>
        <v>【992.47】</v>
      </c>
      <c r="BP6" s="33">
        <f>IF(BP7="",NA(),BP7)</f>
        <v>55.03</v>
      </c>
      <c r="BQ6" s="33">
        <f t="shared" ref="BQ6:BY6" si="8">IF(BQ7="",NA(),BQ7)</f>
        <v>58.9</v>
      </c>
      <c r="BR6" s="33">
        <f t="shared" si="8"/>
        <v>54.93</v>
      </c>
      <c r="BS6" s="33">
        <f t="shared" si="8"/>
        <v>52.76</v>
      </c>
      <c r="BT6" s="33">
        <f t="shared" si="8"/>
        <v>50.63</v>
      </c>
      <c r="BU6" s="33">
        <f t="shared" si="8"/>
        <v>43.24</v>
      </c>
      <c r="BV6" s="33">
        <f t="shared" si="8"/>
        <v>42.13</v>
      </c>
      <c r="BW6" s="33">
        <f t="shared" si="8"/>
        <v>42.48</v>
      </c>
      <c r="BX6" s="33">
        <f t="shared" si="8"/>
        <v>50.9</v>
      </c>
      <c r="BY6" s="33">
        <f t="shared" si="8"/>
        <v>50.82</v>
      </c>
      <c r="BZ6" s="32" t="str">
        <f>IF(BZ7="","",IF(BZ7="-","【-】","【"&amp;SUBSTITUTE(TEXT(BZ7,"#,##0.00"),"-","△")&amp;"】"))</f>
        <v>【51.49】</v>
      </c>
      <c r="CA6" s="33">
        <f>IF(CA7="",NA(),CA7)</f>
        <v>223.66</v>
      </c>
      <c r="CB6" s="33">
        <f t="shared" ref="CB6:CJ6" si="9">IF(CB7="",NA(),CB7)</f>
        <v>206.64</v>
      </c>
      <c r="CC6" s="33">
        <f t="shared" si="9"/>
        <v>226.76</v>
      </c>
      <c r="CD6" s="33">
        <f t="shared" si="9"/>
        <v>235.39</v>
      </c>
      <c r="CE6" s="33">
        <f t="shared" si="9"/>
        <v>254.06</v>
      </c>
      <c r="CF6" s="33">
        <f t="shared" si="9"/>
        <v>338.76</v>
      </c>
      <c r="CG6" s="33">
        <f t="shared" si="9"/>
        <v>348.41</v>
      </c>
      <c r="CH6" s="33">
        <f t="shared" si="9"/>
        <v>343.8</v>
      </c>
      <c r="CI6" s="33">
        <f t="shared" si="9"/>
        <v>293.27</v>
      </c>
      <c r="CJ6" s="33">
        <f t="shared" si="9"/>
        <v>300.52</v>
      </c>
      <c r="CK6" s="32" t="str">
        <f>IF(CK7="","",IF(CK7="-","【-】","【"&amp;SUBSTITUTE(TEXT(CK7,"#,##0.00"),"-","△")&amp;"】"))</f>
        <v>【295.10】</v>
      </c>
      <c r="CL6" s="33">
        <f>IF(CL7="",NA(),CL7)</f>
        <v>48.3</v>
      </c>
      <c r="CM6" s="33">
        <f t="shared" ref="CM6:CU6" si="10">IF(CM7="",NA(),CM7)</f>
        <v>48.78</v>
      </c>
      <c r="CN6" s="33">
        <f t="shared" si="10"/>
        <v>48.3</v>
      </c>
      <c r="CO6" s="33">
        <f t="shared" si="10"/>
        <v>47.97</v>
      </c>
      <c r="CP6" s="33">
        <f t="shared" si="10"/>
        <v>47.97</v>
      </c>
      <c r="CQ6" s="33">
        <f t="shared" si="10"/>
        <v>44.65</v>
      </c>
      <c r="CR6" s="33">
        <f t="shared" si="10"/>
        <v>46.85</v>
      </c>
      <c r="CS6" s="33">
        <f t="shared" si="10"/>
        <v>46.06</v>
      </c>
      <c r="CT6" s="33">
        <f t="shared" si="10"/>
        <v>53.78</v>
      </c>
      <c r="CU6" s="33">
        <f t="shared" si="10"/>
        <v>53.24</v>
      </c>
      <c r="CV6" s="32" t="str">
        <f>IF(CV7="","",IF(CV7="-","【-】","【"&amp;SUBSTITUTE(TEXT(CV7,"#,##0.00"),"-","△")&amp;"】"))</f>
        <v>【53.32】</v>
      </c>
      <c r="CW6" s="33">
        <f>IF(CW7="",NA(),CW7)</f>
        <v>79.81</v>
      </c>
      <c r="CX6" s="33">
        <f t="shared" ref="CX6:DF6" si="11">IF(CX7="",NA(),CX7)</f>
        <v>80.7</v>
      </c>
      <c r="CY6" s="33">
        <f t="shared" si="11"/>
        <v>80.83</v>
      </c>
      <c r="CZ6" s="33">
        <f t="shared" si="11"/>
        <v>80.3</v>
      </c>
      <c r="DA6" s="33">
        <f t="shared" si="11"/>
        <v>79.08</v>
      </c>
      <c r="DB6" s="33">
        <f t="shared" si="11"/>
        <v>73.599999999999994</v>
      </c>
      <c r="DC6" s="33">
        <f t="shared" si="11"/>
        <v>73.78</v>
      </c>
      <c r="DD6" s="33">
        <f t="shared" si="11"/>
        <v>72.989999999999995</v>
      </c>
      <c r="DE6" s="33">
        <f t="shared" si="11"/>
        <v>84.06</v>
      </c>
      <c r="DF6" s="33">
        <f t="shared" si="11"/>
        <v>84.07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3">
        <f t="shared" si="14"/>
        <v>0.08</v>
      </c>
      <c r="EK6" s="33">
        <f t="shared" si="14"/>
        <v>0.06</v>
      </c>
      <c r="EL6" s="33">
        <f t="shared" si="14"/>
        <v>0.03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413461</v>
      </c>
      <c r="D7" s="35">
        <v>47</v>
      </c>
      <c r="E7" s="35">
        <v>17</v>
      </c>
      <c r="F7" s="35">
        <v>5</v>
      </c>
      <c r="G7" s="35">
        <v>0</v>
      </c>
      <c r="H7" s="35" t="s">
        <v>95</v>
      </c>
      <c r="I7" s="35" t="s">
        <v>96</v>
      </c>
      <c r="J7" s="35" t="s">
        <v>97</v>
      </c>
      <c r="K7" s="35" t="s">
        <v>98</v>
      </c>
      <c r="L7" s="35" t="s">
        <v>99</v>
      </c>
      <c r="M7" s="36" t="s">
        <v>100</v>
      </c>
      <c r="N7" s="36" t="s">
        <v>101</v>
      </c>
      <c r="O7" s="36">
        <v>4.1399999999999997</v>
      </c>
      <c r="P7" s="36">
        <v>100</v>
      </c>
      <c r="Q7" s="36">
        <v>3780</v>
      </c>
      <c r="R7" s="36">
        <v>25712</v>
      </c>
      <c r="S7" s="36">
        <v>51.92</v>
      </c>
      <c r="T7" s="36">
        <v>495.22</v>
      </c>
      <c r="U7" s="36">
        <v>1061</v>
      </c>
      <c r="V7" s="36">
        <v>0.5</v>
      </c>
      <c r="W7" s="36">
        <v>2122</v>
      </c>
      <c r="X7" s="36">
        <v>76.98</v>
      </c>
      <c r="Y7" s="36">
        <v>90.26</v>
      </c>
      <c r="Z7" s="36">
        <v>77.260000000000005</v>
      </c>
      <c r="AA7" s="36">
        <v>77.02</v>
      </c>
      <c r="AB7" s="36">
        <v>77.930000000000007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1316.7</v>
      </c>
      <c r="BK7" s="36">
        <v>1224.75</v>
      </c>
      <c r="BL7" s="36">
        <v>1144.05</v>
      </c>
      <c r="BM7" s="36">
        <v>1126.77</v>
      </c>
      <c r="BN7" s="36">
        <v>1044.8</v>
      </c>
      <c r="BO7" s="36">
        <v>992.47</v>
      </c>
      <c r="BP7" s="36">
        <v>55.03</v>
      </c>
      <c r="BQ7" s="36">
        <v>58.9</v>
      </c>
      <c r="BR7" s="36">
        <v>54.93</v>
      </c>
      <c r="BS7" s="36">
        <v>52.76</v>
      </c>
      <c r="BT7" s="36">
        <v>50.63</v>
      </c>
      <c r="BU7" s="36">
        <v>43.24</v>
      </c>
      <c r="BV7" s="36">
        <v>42.13</v>
      </c>
      <c r="BW7" s="36">
        <v>42.48</v>
      </c>
      <c r="BX7" s="36">
        <v>50.9</v>
      </c>
      <c r="BY7" s="36">
        <v>50.82</v>
      </c>
      <c r="BZ7" s="36">
        <v>51.49</v>
      </c>
      <c r="CA7" s="36">
        <v>223.66</v>
      </c>
      <c r="CB7" s="36">
        <v>206.64</v>
      </c>
      <c r="CC7" s="36">
        <v>226.76</v>
      </c>
      <c r="CD7" s="36">
        <v>235.39</v>
      </c>
      <c r="CE7" s="36">
        <v>254.06</v>
      </c>
      <c r="CF7" s="36">
        <v>338.76</v>
      </c>
      <c r="CG7" s="36">
        <v>348.41</v>
      </c>
      <c r="CH7" s="36">
        <v>343.8</v>
      </c>
      <c r="CI7" s="36">
        <v>293.27</v>
      </c>
      <c r="CJ7" s="36">
        <v>300.52</v>
      </c>
      <c r="CK7" s="36">
        <v>295.10000000000002</v>
      </c>
      <c r="CL7" s="36">
        <v>48.3</v>
      </c>
      <c r="CM7" s="36">
        <v>48.78</v>
      </c>
      <c r="CN7" s="36">
        <v>48.3</v>
      </c>
      <c r="CO7" s="36">
        <v>47.97</v>
      </c>
      <c r="CP7" s="36">
        <v>47.97</v>
      </c>
      <c r="CQ7" s="36">
        <v>44.65</v>
      </c>
      <c r="CR7" s="36">
        <v>46.85</v>
      </c>
      <c r="CS7" s="36">
        <v>46.06</v>
      </c>
      <c r="CT7" s="36">
        <v>53.78</v>
      </c>
      <c r="CU7" s="36">
        <v>53.24</v>
      </c>
      <c r="CV7" s="36">
        <v>53.32</v>
      </c>
      <c r="CW7" s="36">
        <v>79.81</v>
      </c>
      <c r="CX7" s="36">
        <v>80.7</v>
      </c>
      <c r="CY7" s="36">
        <v>80.83</v>
      </c>
      <c r="CZ7" s="36">
        <v>80.3</v>
      </c>
      <c r="DA7" s="36">
        <v>79.08</v>
      </c>
      <c r="DB7" s="36">
        <v>73.599999999999994</v>
      </c>
      <c r="DC7" s="36">
        <v>73.78</v>
      </c>
      <c r="DD7" s="36">
        <v>72.989999999999995</v>
      </c>
      <c r="DE7" s="36">
        <v>84.06</v>
      </c>
      <c r="DF7" s="36">
        <v>84.07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0.08</v>
      </c>
      <c r="EK7" s="36">
        <v>0.06</v>
      </c>
      <c r="EL7" s="36">
        <v>0.03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しまさきこうじ</cp:lastModifiedBy>
  <dcterms:created xsi:type="dcterms:W3CDTF">2016-02-03T09:18:19Z</dcterms:created>
  <dcterms:modified xsi:type="dcterms:W3CDTF">2016-02-16T06:27:45Z</dcterms:modified>
  <cp:category/>
</cp:coreProperties>
</file>