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R1\R3.01.19  Fw【依頼】令和元年度決算「経営比較分析表」の分析等について\"/>
    </mc:Choice>
  </mc:AlternateContent>
  <workbookProtection workbookAlgorithmName="SHA-512" workbookHashValue="xBqawRsMmHtuCbRfqdTiyN7l/HEEXJJ7eKr5uWE4Bcxx/iON6bQOTHEi7VhVqFfKb3sXPhJ4S7Q91I+CR9tvIg==" workbookSaltValue="sjUBsBh5Yu83WAUnsQ71aw==" workbookSpinCount="100000" lockStructure="1"/>
  <bookViews>
    <workbookView xWindow="0" yWindow="0" windowWidth="15364" windowHeight="763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<sst xmlns="http://schemas.openxmlformats.org/spreadsheetml/2006/main" count="236" uniqueCount="120">
  <si>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</si>
  <si>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</si>
  <si>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</si>
  <si>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</si>
  <si>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</si>
  <si>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</si>
  <si>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</si>
  <si>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</si>
  <si>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</si>
  <si>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</si>
  <si>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</si>
  <si>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</si>
  <si>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</si>
  <si>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</si>
  <si>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</si>
  <si>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</si>
  <si>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</si>
  <si>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</si>
  <si>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</si>
  <si>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</si>
  <si>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</si>
  <si>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</si>
  <si>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</si>
  <si>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</si>
  <si>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</si>
  <si>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</si>
  <si>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</si>
  <si>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</si>
  <si>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</si>
  <si>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</si>
  <si>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</si>
  <si>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</si>
  <si>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</si>
  <si>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</si>
  <si>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</si>
  <si>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</si>
  <si>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</si>
  <si>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</si>
  <si>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</si>
  <si>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</si>
  <si>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</si>
  <si>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</si>
  <si>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</si>
  <si>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</si>
  <si>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</si>
  <si>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</si>
  <si>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</si>
  <si>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</si>
  <si>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</si>
  <si>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</si>
  <si>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</si>
  <si>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</si>
  <si>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</si>
  <si>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</si>
  <si>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</si>
  <si>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</si>
  <si>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</si>
  <si>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</si>
  <si>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</si>
  <si>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</si>
  <si>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</si>
  <si>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</si>
  <si>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</si>
  <si>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</si>
  <si>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</si>
  <si>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</si>
  <si>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</si>
  <si>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</si>
  <si>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</si>
  <si>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</si>
  <si>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</si>
  <si>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</si>
  <si>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</si>
  <si>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</si>
  <si>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</si>
  <si>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</si>
  <si>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</si>
  <si>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</si>
  <si>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</si>
  <si>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</si>
  <si>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</si>
  <si>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</si>
  <si>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</si>
  <si>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</si>
  <si>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</si>
  <si>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</si>
  <si>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</si>
  <si>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</si>
  <si>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</si>
  <si>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</si>
  <si>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</si>
  <si>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</si>
  <si>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</si>
  <si>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</si>
  <si>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</si>
  <si>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</si>
  <si>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</si>
  <si>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</si>
  <si>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</si>
  <si>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</si>
  <si>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</si>
  <si>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</si>
  <si>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</si>
  <si>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</si>
  <si>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</si>
  <si>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</si>
  <si>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</si>
  <si>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</si>
  <si>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</si>
  <si>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</si>
  <si>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</si>
  <si>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</si>
  <si>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</si>
  <si>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</si>
  <si>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</si>
  <si>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</si>
  <si>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</si>
  <si>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14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
　また、使用料以外の収入として太陽光発電による収入があるが、その他の収入源について汚泥の活用等検討する必要がある。
　今後、令和５年度までに公営企業会計の適用を行う予定であり、適正な料金収入の実現に向けた取り組みを実施する。</t>
    <phoneticPr fontId="4"/>
  </si>
  <si>
    <t>平成18年の供用開始から14年目であり老朽化対策については実施していないが、処理施設のポンプ等の機器については、定期的にオーバーホール等の修繕を行っている。
　今後はストックマネージメント計画（簡易版）に基づき管渠や処理場施設の機器類について、定期的な点検や調査を実施し、大規模な改修に陥らないように計画的な修繕を行っていき、安定した経営を継続していく。</t>
    <phoneticPr fontId="4"/>
  </si>
  <si>
    <t>本町の公共下水道事業は、平成25年度に全体計画の見直しをし、全体計画面積を320.5haとし令和7年度に整備を完了する計画である。令和元年度末において209.4haを整備しており、整備率は65.3%である。
　平成18年6月から供用開始しており、処理区域・処理人口が拡大している。
　水洗化率は横ばいとなったが、類似団体平均値を超える値となっている。
　施設利用率は類似団体平均値に及ばないものの流入量の増加とともに、年々上昇している。
　平成17年3月の市町村合併により特定環境保全公共下水道事業との2事業をおこなっており、分析上経費を案分している。
　経費回収率は、平成30年度は修正申告による返還金や、処理場増設があった為に横ばいとなっていたが、本年度は使用料金が増加したために増加となった。汚水処理費に占める維持管理費は使用料で補えているが、地方債償還費の不足分を一般会計より補っている状況である。管渠整備により供用開始地区が毎年増加し、下水道利用者が増え使用料も増加するが、建設工事が完了するまでは地方債の借入が続くために、経費回収率は現状維持が続いていく。更なる使用料増加の為に接続推進に努める要がある。
　収益的収支比率は、使用料収入は増加し、総支出は減少したものの、基準外繰入の減少に伴い減少した。
　汚水処理整備済み地区の未接続者対策や新たな整備地区の早期接続の啓発を行い、他会計繰入金に頼らない経営安定化に向けた収益の増加を図る必要がある。
企業債残高対事業規模比率が増加している。これは、令和元年度に、処理場の増設工事を行った事により借入額が増加した事が要因である。令和元年度では、６系列と７系列の建物の工事を実施しており、令和２年度には６系列の電気設備工事、令和３年度には７系列の電気設備工事の詳細設計と続き、令和７年度までに８系列までの増設工事を予定しているために、今後比率の増加傾向が見込まれる。</t>
    <rPh sb="65" eb="67">
      <t>レイワ</t>
    </rPh>
    <rPh sb="67" eb="68">
      <t>ガン</t>
    </rPh>
    <rPh sb="285" eb="287">
      <t>ヘイセイ</t>
    </rPh>
    <rPh sb="289" eb="291">
      <t>ネンド</t>
    </rPh>
    <rPh sb="292" eb="294">
      <t>シュウセイ</t>
    </rPh>
    <rPh sb="294" eb="296">
      <t>シンコク</t>
    </rPh>
    <rPh sb="299" eb="301">
      <t>ヘンカン</t>
    </rPh>
    <rPh sb="301" eb="302">
      <t>キン</t>
    </rPh>
    <rPh sb="304" eb="307">
      <t>ショリジョウ</t>
    </rPh>
    <rPh sb="307" eb="309">
      <t>ゾウセツ</t>
    </rPh>
    <rPh sb="313" eb="314">
      <t>タメ</t>
    </rPh>
    <rPh sb="315" eb="316">
      <t>ヨコ</t>
    </rPh>
    <rPh sb="326" eb="329">
      <t>ホンネンド</t>
    </rPh>
    <rPh sb="342" eb="344">
      <t>ゾウカ</t>
    </rPh>
    <rPh sb="349" eb="351">
      <t>オスイ</t>
    </rPh>
    <rPh sb="351" eb="353">
      <t>ショリ</t>
    </rPh>
    <rPh sb="353" eb="354">
      <t>ヒ</t>
    </rPh>
    <rPh sb="355" eb="356">
      <t>シ</t>
    </rPh>
    <rPh sb="358" eb="360">
      <t>イジ</t>
    </rPh>
    <rPh sb="360" eb="363">
      <t>カンリヒ</t>
    </rPh>
    <rPh sb="364" eb="367">
      <t>シヨウリョウ</t>
    </rPh>
    <rPh sb="368" eb="369">
      <t>オギナ</t>
    </rPh>
    <rPh sb="375" eb="377">
      <t>チホウ</t>
    </rPh>
    <rPh sb="377" eb="378">
      <t>サイ</t>
    </rPh>
    <rPh sb="378" eb="380">
      <t>ショウカン</t>
    </rPh>
    <rPh sb="380" eb="381">
      <t>ヒ</t>
    </rPh>
    <rPh sb="382" eb="384">
      <t>フソク</t>
    </rPh>
    <rPh sb="384" eb="385">
      <t>ブン</t>
    </rPh>
    <rPh sb="386" eb="388">
      <t>イッパン</t>
    </rPh>
    <rPh sb="388" eb="390">
      <t>カイケイ</t>
    </rPh>
    <rPh sb="392" eb="393">
      <t>オギナ</t>
    </rPh>
    <rPh sb="397" eb="399">
      <t>ジョウキョウ</t>
    </rPh>
    <rPh sb="403" eb="405">
      <t>カンキョ</t>
    </rPh>
    <rPh sb="405" eb="407">
      <t>セイビ</t>
    </rPh>
    <rPh sb="410" eb="412">
      <t>キョウヨウ</t>
    </rPh>
    <rPh sb="412" eb="414">
      <t>カイシ</t>
    </rPh>
    <rPh sb="414" eb="416">
      <t>チク</t>
    </rPh>
    <rPh sb="417" eb="419">
      <t>マイトシ</t>
    </rPh>
    <rPh sb="419" eb="421">
      <t>ゾウカ</t>
    </rPh>
    <rPh sb="423" eb="426">
      <t>ゲスイドウ</t>
    </rPh>
    <rPh sb="426" eb="429">
      <t>リヨウシャ</t>
    </rPh>
    <rPh sb="430" eb="431">
      <t>フ</t>
    </rPh>
    <rPh sb="432" eb="435">
      <t>シヨウリョウ</t>
    </rPh>
    <rPh sb="436" eb="438">
      <t>ゾウカ</t>
    </rPh>
    <rPh sb="442" eb="444">
      <t>ケンセツ</t>
    </rPh>
    <rPh sb="444" eb="446">
      <t>コウジ</t>
    </rPh>
    <rPh sb="447" eb="449">
      <t>カンリョウ</t>
    </rPh>
    <rPh sb="454" eb="456">
      <t>チホウ</t>
    </rPh>
    <rPh sb="456" eb="457">
      <t>サイ</t>
    </rPh>
    <rPh sb="458" eb="460">
      <t>カリイレ</t>
    </rPh>
    <rPh sb="461" eb="462">
      <t>ツヅ</t>
    </rPh>
    <rPh sb="467" eb="469">
      <t>ケイヒ</t>
    </rPh>
    <rPh sb="469" eb="471">
      <t>カイシュウ</t>
    </rPh>
    <rPh sb="471" eb="472">
      <t>リツ</t>
    </rPh>
    <rPh sb="473" eb="475">
      <t>ゲンジョウ</t>
    </rPh>
    <rPh sb="475" eb="477">
      <t>イジ</t>
    </rPh>
    <rPh sb="478" eb="479">
      <t>ツヅ</t>
    </rPh>
    <rPh sb="484" eb="485">
      <t>サラ</t>
    </rPh>
    <rPh sb="487" eb="490">
      <t>シヨウリョウ</t>
    </rPh>
    <rPh sb="490" eb="492">
      <t>ゾウカ</t>
    </rPh>
    <rPh sb="493" eb="494">
      <t>タメ</t>
    </rPh>
    <rPh sb="495" eb="497">
      <t>セツゾク</t>
    </rPh>
    <rPh sb="497" eb="499">
      <t>スイシン</t>
    </rPh>
    <rPh sb="500" eb="501">
      <t>ツト</t>
    </rPh>
    <rPh sb="529" eb="532">
      <t>ソウシシュツ</t>
    </rPh>
    <rPh sb="533" eb="535">
      <t>ゲンショウ</t>
    </rPh>
    <rPh sb="541" eb="543">
      <t>キジュン</t>
    </rPh>
    <rPh sb="543" eb="544">
      <t>ガイ</t>
    </rPh>
    <rPh sb="544" eb="546">
      <t>クリイレ</t>
    </rPh>
    <rPh sb="547" eb="548">
      <t>ゲン</t>
    </rPh>
    <rPh sb="548" eb="549">
      <t>ショウ</t>
    </rPh>
    <rPh sb="550" eb="551">
      <t>トモナ</t>
    </rPh>
    <rPh sb="552" eb="554">
      <t>ゲンショウ</t>
    </rPh>
    <rPh sb="596" eb="597">
      <t>タ</t>
    </rPh>
    <rPh sb="597" eb="599">
      <t>カイケイ</t>
    </rPh>
    <rPh sb="599" eb="601">
      <t>クリイレ</t>
    </rPh>
    <rPh sb="601" eb="602">
      <t>キン</t>
    </rPh>
    <rPh sb="603" eb="604">
      <t>タヨ</t>
    </rPh>
    <rPh sb="607" eb="609">
      <t>ケイエイ</t>
    </rPh>
    <rPh sb="609" eb="611">
      <t>アンテイ</t>
    </rPh>
    <rPh sb="611" eb="612">
      <t>カ</t>
    </rPh>
    <rPh sb="631" eb="633">
      <t>キギョウ</t>
    </rPh>
    <rPh sb="633" eb="634">
      <t>サイ</t>
    </rPh>
    <rPh sb="634" eb="636">
      <t>ザンダカ</t>
    </rPh>
    <rPh sb="636" eb="637">
      <t>タイ</t>
    </rPh>
    <rPh sb="637" eb="639">
      <t>ジギョウ</t>
    </rPh>
    <rPh sb="639" eb="641">
      <t>キボ</t>
    </rPh>
    <rPh sb="641" eb="643">
      <t>ヒリツ</t>
    </rPh>
    <rPh sb="644" eb="646">
      <t>ゾウカ</t>
    </rPh>
    <rPh sb="655" eb="657">
      <t>レイワ</t>
    </rPh>
    <rPh sb="657" eb="659">
      <t>ガンネン</t>
    </rPh>
    <rPh sb="659" eb="660">
      <t>ド</t>
    </rPh>
    <rPh sb="662" eb="665">
      <t>ショリジョウ</t>
    </rPh>
    <rPh sb="666" eb="668">
      <t>ゾウセツ</t>
    </rPh>
    <rPh sb="668" eb="670">
      <t>コウジ</t>
    </rPh>
    <rPh sb="671" eb="672">
      <t>オコナ</t>
    </rPh>
    <rPh sb="674" eb="675">
      <t>コト</t>
    </rPh>
    <rPh sb="678" eb="680">
      <t>カリイレ</t>
    </rPh>
    <rPh sb="680" eb="681">
      <t>ガク</t>
    </rPh>
    <rPh sb="682" eb="684">
      <t>ゾウカ</t>
    </rPh>
    <rPh sb="686" eb="687">
      <t>コト</t>
    </rPh>
    <rPh sb="688" eb="690">
      <t>ヨウイン</t>
    </rPh>
    <rPh sb="694" eb="696">
      <t>レイワ</t>
    </rPh>
    <rPh sb="696" eb="698">
      <t>ガンネン</t>
    </rPh>
    <rPh sb="698" eb="699">
      <t>ド</t>
    </rPh>
    <rPh sb="703" eb="705">
      <t>ケイレツ</t>
    </rPh>
    <rPh sb="707" eb="709">
      <t>ケイレツ</t>
    </rPh>
    <rPh sb="710" eb="712">
      <t>タテモノ</t>
    </rPh>
    <rPh sb="713" eb="715">
      <t>コウジ</t>
    </rPh>
    <rPh sb="716" eb="718">
      <t>ジッシ</t>
    </rPh>
    <rPh sb="723" eb="725">
      <t>レイワ</t>
    </rPh>
    <rPh sb="726" eb="727">
      <t>ネン</t>
    </rPh>
    <rPh sb="727" eb="728">
      <t>ド</t>
    </rPh>
    <rPh sb="731" eb="733">
      <t>ケイレツ</t>
    </rPh>
    <rPh sb="734" eb="736">
      <t>デンキ</t>
    </rPh>
    <rPh sb="736" eb="738">
      <t>セツビ</t>
    </rPh>
    <rPh sb="738" eb="740">
      <t>コウジ</t>
    </rPh>
    <rPh sb="741" eb="743">
      <t>レイワ</t>
    </rPh>
    <rPh sb="744" eb="745">
      <t>ネン</t>
    </rPh>
    <rPh sb="745" eb="746">
      <t>ド</t>
    </rPh>
    <rPh sb="749" eb="751">
      <t>ケイレツ</t>
    </rPh>
    <rPh sb="752" eb="754">
      <t>デンキ</t>
    </rPh>
    <rPh sb="754" eb="756">
      <t>セツビ</t>
    </rPh>
    <rPh sb="756" eb="758">
      <t>コウジ</t>
    </rPh>
    <rPh sb="759" eb="761">
      <t>ショウサイ</t>
    </rPh>
    <rPh sb="761" eb="763">
      <t>セッケイ</t>
    </rPh>
    <rPh sb="764" eb="765">
      <t>ツヅ</t>
    </rPh>
    <rPh sb="767" eb="769">
      <t>レイワ</t>
    </rPh>
    <rPh sb="770" eb="771">
      <t>ネン</t>
    </rPh>
    <rPh sb="771" eb="772">
      <t>ド</t>
    </rPh>
    <rPh sb="776" eb="778">
      <t>ケイレツ</t>
    </rPh>
    <rPh sb="781" eb="783">
      <t>ゾウセツ</t>
    </rPh>
    <rPh sb="783" eb="785">
      <t>コウジ</t>
    </rPh>
    <rPh sb="786" eb="788">
      <t>ヨテイ</t>
    </rPh>
    <rPh sb="796" eb="798">
      <t>コンゴ</t>
    </rPh>
    <rPh sb="798" eb="800">
      <t>ヒリツ</t>
    </rPh>
    <rPh sb="801" eb="803">
      <t>ゾウカ</t>
    </rPh>
    <rPh sb="803" eb="805">
      <t>ケイコウ</t>
    </rPh>
    <rPh sb="806" eb="80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</si>
</sst>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8F-4C13-967B-0F5878FBA7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FD8F-4C13-967B-0F5878FBA7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33.22</c:v>
                </c:pt>
                <c:pt idx="1">
                  <c:v>35</c:v>
                </c:pt>
                <c:pt idx="2">
                  <c:v>35.81</c:v>
                </c:pt>
                <c:pt idx="3">
                  <c:v>39.28</c:v>
                </c:pt>
                <c:pt idx="4">
                  <c:v>43.53</c:v>
                </c:pt>
              </c:numCache>
            </c:numRef>
          </c:val>
          <c:extLst>
            <c:ext xmlns:c16="http://schemas.microsoft.com/office/drawing/2014/chart" uri="{C3380CC4-5D6E-409C-BE32-E72D297353CC}">
              <c16:uniqueId val="{00000000-A1FB-4B8B-858D-DAA7F19A5E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A1FB-4B8B-858D-DAA7F19A5E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72.099999999999994</c:v>
                </c:pt>
                <c:pt idx="1">
                  <c:v>73.27</c:v>
                </c:pt>
                <c:pt idx="2">
                  <c:v>74.650000000000006</c:v>
                </c:pt>
                <c:pt idx="3">
                  <c:v>73.5</c:v>
                </c:pt>
                <c:pt idx="4">
                  <c:v>74.260000000000005</c:v>
                </c:pt>
              </c:numCache>
            </c:numRef>
          </c:val>
          <c:extLst>
            <c:ext xmlns:c16="http://schemas.microsoft.com/office/drawing/2014/chart" uri="{C3380CC4-5D6E-409C-BE32-E72D297353CC}">
              <c16:uniqueId val="{00000000-49FD-48B5-AC60-7D84F702AE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49FD-48B5-AC60-7D84F702AE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88.74</c:v>
                </c:pt>
                <c:pt idx="1">
                  <c:v>80.67</c:v>
                </c:pt>
                <c:pt idx="2">
                  <c:v>79.599999999999994</c:v>
                </c:pt>
                <c:pt idx="3">
                  <c:v>89.6</c:v>
                </c:pt>
                <c:pt idx="4">
                  <c:v>82.56</c:v>
                </c:pt>
              </c:numCache>
            </c:numRef>
          </c:val>
          <c:extLst>
            <c:ext xmlns:c16="http://schemas.microsoft.com/office/drawing/2014/chart" uri="{C3380CC4-5D6E-409C-BE32-E72D297353CC}">
              <c16:uniqueId val="{00000000-3522-4F70-BBE0-B5C190FEF2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2-4F70-BBE0-B5C190FEF2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3-4C7A-9C1B-AAE2E03D72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3-4C7A-9C1B-AAE2E03D72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B-4942-B0D4-12BCAAC56D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B-4942-B0D4-12BCAAC56D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3-4A04-AC68-8A6205B0EC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3-4A04-AC68-8A6205B0EC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A-47AA-BEDA-6160A07FBA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A-47AA-BEDA-6160A07FBA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2035.79</c:v>
                </c:pt>
                <c:pt idx="1">
                  <c:v>1188.5</c:v>
                </c:pt>
                <c:pt idx="2">
                  <c:v>1216.56</c:v>
                </c:pt>
                <c:pt idx="3">
                  <c:v>640.72</c:v>
                </c:pt>
                <c:pt idx="4">
                  <c:v>1247.46</c:v>
                </c:pt>
              </c:numCache>
            </c:numRef>
          </c:val>
          <c:extLst>
            <c:ext xmlns:c16="http://schemas.microsoft.com/office/drawing/2014/chart" uri="{C3380CC4-5D6E-409C-BE32-E72D297353CC}">
              <c16:uniqueId val="{00000000-B23C-4FC9-A4E2-17B77DB51D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B23C-4FC9-A4E2-17B77DB51D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57.54</c:v>
                </c:pt>
                <c:pt idx="1">
                  <c:v>80.319999999999993</c:v>
                </c:pt>
                <c:pt idx="2">
                  <c:v>83.6</c:v>
                </c:pt>
                <c:pt idx="3">
                  <c:v>83.86</c:v>
                </c:pt>
                <c:pt idx="4">
                  <c:v>85.28</c:v>
                </c:pt>
              </c:numCache>
            </c:numRef>
          </c:val>
          <c:extLst>
            <c:ext xmlns:c16="http://schemas.microsoft.com/office/drawing/2014/chart" uri="{C3380CC4-5D6E-409C-BE32-E72D297353CC}">
              <c16:uniqueId val="{00000000-44F4-4ED6-87E3-4901633A25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44F4-4ED6-87E3-4901633A25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283.19</c:v>
                </c:pt>
                <c:pt idx="1">
                  <c:v>204.71</c:v>
                </c:pt>
                <c:pt idx="2">
                  <c:v>207.04</c:v>
                </c:pt>
                <c:pt idx="3">
                  <c:v>192.9</c:v>
                </c:pt>
                <c:pt idx="4">
                  <c:v>192.45</c:v>
                </c:pt>
              </c:numCache>
            </c:numRef>
          </c:val>
          <c:extLst>
            <c:ext xmlns:c16="http://schemas.microsoft.com/office/drawing/2014/chart" uri="{C3380CC4-5D6E-409C-BE32-E72D297353CC}">
              <c16:uniqueId val="{00000000-2599-4E67-BD1C-D0E1D6E457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2599-4E67-BD1C-D0E1D6E457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8" zoomScaleNormal="100" workbookViewId="0">
      <selection activeCell="BM6" sqref="BM6"/>
    </sheetView>
  </sheetViews>
  <sheetFormatPr defaultColWidth="2.6640625" defaultRowHeight="13.25"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50000000000001"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25679</v>
      </c>
      <c r="AM8" s="51"/>
      <c r="AN8" s="51"/>
      <c r="AO8" s="51"/>
      <c r="AP8" s="51"/>
      <c r="AQ8" s="51"/>
      <c r="AR8" s="51"/>
      <c r="AS8" s="51"/>
      <c r="AT8" s="46">
        <f>データ!T6</f>
        <v>51.92</v>
      </c>
      <c r="AU8" s="46"/>
      <c r="AV8" s="46"/>
      <c r="AW8" s="46"/>
      <c r="AX8" s="46"/>
      <c r="AY8" s="46"/>
      <c r="AZ8" s="46"/>
      <c r="BA8" s="46"/>
      <c r="BB8" s="46">
        <f>データ!U6</f>
        <v>494.59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50000000000001"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850000000000001"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25.71</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6592</v>
      </c>
      <c r="AM10" s="51"/>
      <c r="AN10" s="51"/>
      <c r="AO10" s="51"/>
      <c r="AP10" s="51"/>
      <c r="AQ10" s="51"/>
      <c r="AR10" s="51"/>
      <c r="AS10" s="51"/>
      <c r="AT10" s="46">
        <f>データ!W6</f>
        <v>2.09</v>
      </c>
      <c r="AU10" s="46"/>
      <c r="AV10" s="46"/>
      <c r="AW10" s="46"/>
      <c r="AX10" s="46"/>
      <c r="AY10" s="46"/>
      <c r="AZ10" s="46"/>
      <c r="BA10" s="46"/>
      <c r="BB10" s="46">
        <f>データ!X6</f>
        <v>3154.07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7ISx1qZ+hkzwgHjghrXpJg8swhfurM1GmmZ8RwehMfE7jCf0imAFsX1tPjj09kQvcf7tCku+MshoJsmcBq3CQ==" saltValue="j/qD5w15eykM7r0bL8EK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5" x14ac:dyDescent="0.15"/>
  <cols>
    <col min="2" max="144" width="11.8867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413461</v>
      </c>
      <c r="D6" s="33">
        <f t="shared" si="3"/>
        <v>47</v>
      </c>
      <c r="E6" s="33">
        <f t="shared" si="3"/>
        <v>17</v>
      </c>
      <c r="F6" s="33">
        <f t="shared" si="3"/>
        <v>1</v>
      </c>
      <c r="G6" s="33">
        <f t="shared" si="3"/>
        <v>0</v>
      </c>
      <c r="H6" s="33" t="str">
        <f t="shared" si="3"/>
        <v>佐賀県　みやき町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25.71</v>
      </c>
      <c r="Q6" s="34">
        <f t="shared" si="3"/>
        <v>100</v>
      </c>
      <c r="R6" s="34">
        <f t="shared" si="3"/>
        <v>3850</v>
      </c>
      <c r="S6" s="34">
        <f t="shared" si="3"/>
        <v>25679</v>
      </c>
      <c r="T6" s="34">
        <f t="shared" si="3"/>
        <v>51.92</v>
      </c>
      <c r="U6" s="34">
        <f t="shared" si="3"/>
        <v>494.59</v>
      </c>
      <c r="V6" s="34">
        <f t="shared" si="3"/>
        <v>6592</v>
      </c>
      <c r="W6" s="34">
        <f t="shared" si="3"/>
        <v>2.09</v>
      </c>
      <c r="X6" s="34">
        <f t="shared" si="3"/>
        <v>3154.07</v>
      </c>
      <c r="Y6" s="35">
        <f>IF(Y7="",NA(),Y7)</f>
        <v>88.74</v>
      </c>
      <c r="Z6" s="35">
        <f t="shared" ref="Z6:AH6" si="4">IF(Z7="",NA(),Z7)</f>
        <v>80.67</v>
      </c>
      <c r="AA6" s="35">
        <f t="shared" si="4"/>
        <v>79.599999999999994</v>
      </c>
      <c r="AB6" s="35">
        <f t="shared" si="4"/>
        <v>89.6</v>
      </c>
      <c r="AC6" s="35">
        <f t="shared" si="4"/>
        <v>82.56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2035.79</v>
      </c>
      <c r="BG6" s="35">
        <f t="shared" ref="BG6:BO6" si="7">IF(BG7="",NA(),BG7)</f>
        <v>1188.5</v>
      </c>
      <c r="BH6" s="35">
        <f t="shared" si="7"/>
        <v>1216.56</v>
      </c>
      <c r="BI6" s="35">
        <f t="shared" si="7"/>
        <v>640.72</v>
      </c>
      <c r="BJ6" s="35">
        <f t="shared" si="7"/>
        <v>1247.46</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57.54</v>
      </c>
      <c r="BR6" s="35">
        <f t="shared" ref="BR6:BZ6" si="8">IF(BR7="",NA(),BR7)</f>
        <v>80.319999999999993</v>
      </c>
      <c r="BS6" s="35">
        <f t="shared" si="8"/>
        <v>83.6</v>
      </c>
      <c r="BT6" s="35">
        <f t="shared" si="8"/>
        <v>83.86</v>
      </c>
      <c r="BU6" s="35">
        <f t="shared" si="8"/>
        <v>85.28</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283.19</v>
      </c>
      <c r="CC6" s="35">
        <f t="shared" ref="CC6:CK6" si="9">IF(CC7="",NA(),CC7)</f>
        <v>204.71</v>
      </c>
      <c r="CD6" s="35">
        <f t="shared" si="9"/>
        <v>207.04</v>
      </c>
      <c r="CE6" s="35">
        <f t="shared" si="9"/>
        <v>192.9</v>
      </c>
      <c r="CF6" s="35">
        <f t="shared" si="9"/>
        <v>192.45</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33.22</v>
      </c>
      <c r="CN6" s="35">
        <f t="shared" ref="CN6:CV6" si="10">IF(CN7="",NA(),CN7)</f>
        <v>35</v>
      </c>
      <c r="CO6" s="35">
        <f t="shared" si="10"/>
        <v>35.81</v>
      </c>
      <c r="CP6" s="35">
        <f t="shared" si="10"/>
        <v>39.28</v>
      </c>
      <c r="CQ6" s="35">
        <f t="shared" si="10"/>
        <v>43.53</v>
      </c>
      <c r="CR6" s="35">
        <f t="shared" si="10"/>
        <v>44.89</v>
      </c>
      <c r="CS6" s="35">
        <f t="shared" si="10"/>
        <v>40.75</v>
      </c>
      <c r="CT6" s="35">
        <f t="shared" si="10"/>
        <v>42.4</v>
      </c>
      <c r="CU6" s="35">
        <f t="shared" si="10"/>
        <v>45.44</v>
      </c>
      <c r="CV6" s="35">
        <f t="shared" si="10"/>
        <v>47.28</v>
      </c>
      <c r="CW6" s="34" t="str">
        <f>IF(CW7="","",IF(CW7="-","【-】","【"&amp;SUBSTITUTE(TEXT(CW7,"#,##0.00"),"-","△")&amp;"】"))</f>
        <v>【59.64】</v>
      </c>
      <c r="CX6" s="35">
        <f>IF(CX7="",NA(),CX7)</f>
        <v>72.099999999999994</v>
      </c>
      <c r="CY6" s="35">
        <f t="shared" ref="CY6:DG6" si="11">IF(CY7="",NA(),CY7)</f>
        <v>73.27</v>
      </c>
      <c r="CZ6" s="35">
        <f t="shared" si="11"/>
        <v>74.650000000000006</v>
      </c>
      <c r="DA6" s="35">
        <f t="shared" si="11"/>
        <v>73.5</v>
      </c>
      <c r="DB6" s="35">
        <f t="shared" si="11"/>
        <v>74.260000000000005</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413461</v>
      </c>
      <c r="D7" s="37">
        <v>47</v>
      </c>
      <c r="E7" s="37">
        <v>17</v>
      </c>
      <c r="F7" s="37">
        <v>1</v>
      </c>
      <c r="G7" s="37">
        <v>0</v>
      </c>
      <c r="H7" s="37" t="s">
        <v>98</v>
      </c>
      <c r="I7" s="37" t="s">
        <v>99</v>
      </c>
      <c r="J7" s="37" t="s">
        <v>100</v>
      </c>
      <c r="K7" s="37" t="s">
        <v>101</v>
      </c>
      <c r="L7" s="37" t="s">
        <v>102</v>
      </c>
      <c r="M7" s="37" t="s">
        <v>103</v>
      </c>
      <c r="N7" s="38" t="s">
        <v>104</v>
      </c>
      <c r="O7" s="38" t="s">
        <v>105</v>
      </c>
      <c r="P7" s="38">
        <v>25.71</v>
      </c>
      <c r="Q7" s="38">
        <v>100</v>
      </c>
      <c r="R7" s="38">
        <v>3850</v>
      </c>
      <c r="S7" s="38">
        <v>25679</v>
      </c>
      <c r="T7" s="38">
        <v>51.92</v>
      </c>
      <c r="U7" s="38">
        <v>494.59</v>
      </c>
      <c r="V7" s="38">
        <v>6592</v>
      </c>
      <c r="W7" s="38">
        <v>2.09</v>
      </c>
      <c r="X7" s="38">
        <v>3154.07</v>
      </c>
      <c r="Y7" s="38">
        <v>88.74</v>
      </c>
      <c r="Z7" s="38">
        <v>80.67</v>
      </c>
      <c r="AA7" s="38">
        <v>79.599999999999994</v>
      </c>
      <c r="AB7" s="38">
        <v>89.6</v>
      </c>
      <c r="AC7" s="38">
        <v>82.56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2035.79</v>
      </c>
      <c r="BG7" s="38">
        <v>1188.5</v>
      </c>
      <c r="BH7" s="38">
        <v>1216.56</v>
      </c>
      <c r="BI7" s="38">
        <v>640.72</v>
      </c>
      <c r="BJ7" s="38">
        <v>1247.46</v>
      </c>
      <c r="BK7" s="38">
        <v>1240.1600000000001</v>
      </c>
      <c r="BL7" s="38">
        <v>1193.49</v>
      </c>
      <c r="BM7" s="38">
        <v>876.19</v>
      </c>
      <c r="BN7" s="38">
        <v>722.53</v>
      </c>
      <c r="BO7" s="38">
        <v>933.3</v>
      </c>
      <c r="BP7" s="38">
        <v>682.51</v>
      </c>
      <c r="BQ7" s="38">
        <v>57.54</v>
      </c>
      <c r="BR7" s="38">
        <v>80.319999999999993</v>
      </c>
      <c r="BS7" s="38">
        <v>83.6</v>
      </c>
      <c r="BT7" s="38">
        <v>83.86</v>
      </c>
      <c r="BU7" s="38">
        <v>85.28</v>
      </c>
      <c r="BV7" s="38">
        <v>60.17</v>
      </c>
      <c r="BW7" s="38">
        <v>65.569999999999993</v>
      </c>
      <c r="BX7" s="38">
        <v>75.7</v>
      </c>
      <c r="BY7" s="38">
        <v>74.61</v>
      </c>
      <c r="BZ7" s="38">
        <v>77.510000000000005</v>
      </c>
      <c r="CA7" s="38">
        <v>100.34</v>
      </c>
      <c r="CB7" s="38">
        <v>283.19</v>
      </c>
      <c r="CC7" s="38">
        <v>204.71</v>
      </c>
      <c r="CD7" s="38">
        <v>207.04</v>
      </c>
      <c r="CE7" s="38">
        <v>192.9</v>
      </c>
      <c r="CF7" s="38">
        <v>192.45</v>
      </c>
      <c r="CG7" s="38">
        <v>281.52999999999997</v>
      </c>
      <c r="CH7" s="38">
        <v>263.04000000000002</v>
      </c>
      <c r="CI7" s="38">
        <v>230.04</v>
      </c>
      <c r="CJ7" s="38">
        <v>233.5</v>
      </c>
      <c r="CK7" s="38">
        <v>221.95</v>
      </c>
      <c r="CL7" s="38">
        <v>136.15</v>
      </c>
      <c r="CM7" s="38">
        <v>33.22</v>
      </c>
      <c r="CN7" s="38">
        <v>35</v>
      </c>
      <c r="CO7" s="38">
        <v>35.81</v>
      </c>
      <c r="CP7" s="38">
        <v>39.28</v>
      </c>
      <c r="CQ7" s="38">
        <v>43.53</v>
      </c>
      <c r="CR7" s="38">
        <v>44.89</v>
      </c>
      <c r="CS7" s="38">
        <v>40.75</v>
      </c>
      <c r="CT7" s="38">
        <v>42.4</v>
      </c>
      <c r="CU7" s="38">
        <v>45.44</v>
      </c>
      <c r="CV7" s="38">
        <v>47.28</v>
      </c>
      <c r="CW7" s="38">
        <v>59.64</v>
      </c>
      <c r="CX7" s="38">
        <v>72.099999999999994</v>
      </c>
      <c r="CY7" s="38">
        <v>73.27</v>
      </c>
      <c r="CZ7" s="38">
        <v>74.650000000000006</v>
      </c>
      <c r="DA7" s="38">
        <v>73.5</v>
      </c>
      <c r="DB7" s="38">
        <v>74.260000000000005</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2020-12-04T02:49:41Z</dcterms:created>
  <dcterms:modified xsi:type="dcterms:W3CDTF">2021-04-06T04:52:46Z</dcterms:modified>
  <cp:category/>
</cp:coreProperties>
</file>