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関連\公営企業　経営比較分析表\R1\R3.01.19  Fw【依頼】令和元年度決算「経営比較分析表」の分析等について\"/>
    </mc:Choice>
  </mc:AlternateContent>
  <workbookProtection workbookAlgorithmName="SHA-512" workbookHashValue="w2XxB1y2Ml7dMUmeB8M4ub6+zamwDNgD+5MuQ4v+JP7k1Ddv+TRJpEvx51SrhuCcecULKnO3VwW+i98S/fF3pQ==" workbookSaltValue="FPYWJ1N8A9A23J+oHZ3wZQ==" workbookSpinCount="100000" lockStructure="1"/>
  <bookViews>
    <workbookView xWindow="0" yWindow="0" windowWidth="15364" windowHeight="763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<sst xmlns="http://schemas.openxmlformats.org/spreadsheetml/2006/main" count="241" uniqueCount="120">
  <si>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</si>
  <si>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</si>
  <si>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</si>
  <si>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</si>
  <si>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</si>
  <si>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</si>
  <si>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</si>
  <si>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</si>
  <si>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</si>
  <si>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</si>
  <si>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</si>
  <si>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</si>
  <si>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</si>
  <si>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</si>
  <si>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</si>
  <si>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</si>
  <si>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</si>
  <si>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</si>
  <si>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</si>
  <si>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</si>
  <si>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</si>
  <si>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</si>
  <si>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</si>
  <si>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</si>
  <si>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</si>
  <si>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</si>
  <si>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</si>
  <si>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</si>
  <si>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</si>
  <si>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</si>
  <si>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</si>
  <si>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</si>
  <si>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</si>
  <si>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</si>
  <si>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</si>
  <si>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</si>
  <si>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</si>
  <si>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</si>
  <si>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</si>
  <si>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</si>
  <si>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</si>
  <si>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</si>
  <si>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</si>
  <si>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</si>
  <si>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</si>
  <si>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</si>
  <si>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</si>
  <si>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</si>
  <si>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</si>
  <si>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</si>
  <si>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</si>
  <si>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</si>
  <si>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</si>
  <si>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</si>
  <si>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</si>
  <si>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</si>
  <si>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</si>
  <si>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</si>
  <si>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</si>
  <si>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</si>
  <si>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</si>
  <si>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</si>
  <si>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</si>
  <si>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</si>
  <si>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</si>
  <si>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</si>
  <si>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</si>
  <si>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</si>
  <si>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</si>
  <si>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</si>
  <si>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</si>
  <si>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</si>
  <si>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</si>
  <si>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</si>
  <si>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</si>
  <si>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</si>
  <si>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</si>
  <si>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</si>
  <si>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</si>
  <si>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</si>
  <si>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</si>
  <si>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</si>
  <si>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</si>
  <si>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</si>
  <si>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</si>
  <si>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</si>
  <si>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</si>
  <si>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</si>
  <si>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</si>
  <si>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</si>
  <si>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</si>
  <si>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</si>
  <si>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</si>
  <si>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</si>
  <si>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</si>
  <si>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</si>
  <si>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</si>
  <si>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</si>
  <si>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</si>
  <si>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</si>
  <si>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</si>
  <si>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</si>
  <si>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</si>
  <si>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</si>
  <si>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</si>
  <si>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</si>
  <si>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</si>
  <si>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</si>
  <si>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</si>
  <si>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</si>
  <si>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</si>
  <si>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</si>
  <si>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</si>
  <si>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</si>
  <si>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</si>
  <si>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</si>
  <si>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</si>
  <si>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平成18年の供用開始から14年目であり老朽化対策については実施していないが、処理施設のポンプ等の機器については、定期的にオーバーホール等の修繕を行っている。
　今後はストックマネージメント計画（簡易版）に基づき管渠や処理場施設の機器類について、定期的な点検や調査を実施し、大規模な改修に陥らないように計画的な修繕を行っていき、安定した経営を継続していく。</t>
    <rPh sb="95" eb="97">
      <t>ケイカク</t>
    </rPh>
    <rPh sb="98" eb="101">
      <t>カンイバン</t>
    </rPh>
    <rPh sb="103" eb="104">
      <t>モト</t>
    </rPh>
    <rPh sb="106" eb="108">
      <t>カンキョ</t>
    </rPh>
    <rPh sb="109" eb="112">
      <t>ショリジョウ</t>
    </rPh>
    <rPh sb="112" eb="114">
      <t>シセツ</t>
    </rPh>
    <rPh sb="115" eb="117">
      <t>キキ</t>
    </rPh>
    <rPh sb="117" eb="118">
      <t>ルイ</t>
    </rPh>
    <rPh sb="123" eb="126">
      <t>テイキテキ</t>
    </rPh>
    <rPh sb="127" eb="129">
      <t>テンケン</t>
    </rPh>
    <rPh sb="130" eb="132">
      <t>チョウサ</t>
    </rPh>
    <rPh sb="133" eb="135">
      <t>ジッシ</t>
    </rPh>
    <rPh sb="137" eb="140">
      <t>ダイキボ</t>
    </rPh>
    <rPh sb="141" eb="143">
      <t>カイシュウ</t>
    </rPh>
    <rPh sb="144" eb="145">
      <t>オチイ</t>
    </rPh>
    <rPh sb="151" eb="153">
      <t>ケイカク</t>
    </rPh>
    <rPh sb="153" eb="154">
      <t>テキ</t>
    </rPh>
    <rPh sb="155" eb="157">
      <t>シュウゼン</t>
    </rPh>
    <rPh sb="158" eb="159">
      <t>オコナ</t>
    </rPh>
    <rPh sb="164" eb="166">
      <t>アンテイ</t>
    </rPh>
    <rPh sb="168" eb="170">
      <t>ケイエイ</t>
    </rPh>
    <rPh sb="171" eb="173">
      <t>ケイゾク</t>
    </rPh>
    <phoneticPr fontId="4"/>
  </si>
  <si>
    <t>　供用開始14年目を迎え処理区域・処理人口は年々拡大し収益も上がってきているものの、建設費に係る償還金も増大している。償還金の財源としては使用料のほか、交付税措置相当分の一般会計からの繰入金を充てているが、赤字補てんとしての繰入金の増加も想定される。
　経営の安定化には収入（使用料）の確保が重要事項であり、未接続者への加入啓発に努力する一方、料金改定を含めた収入確保及び効率的な支出に努める必要がある。
　また、使用料以外の収入として太陽光発電による収入があるが、その他の収入源について汚泥の活用等検討する必要がある。
　今後、令和５年度までに公営企業会計の適用を行う予定であり、適正な料金収入の実現に向けた取り組みを実施する。</t>
    <rPh sb="262" eb="264">
      <t>コンゴ</t>
    </rPh>
    <rPh sb="283" eb="284">
      <t>オコナ</t>
    </rPh>
    <rPh sb="291" eb="293">
      <t>テキセイ</t>
    </rPh>
    <rPh sb="294" eb="296">
      <t>リョウキン</t>
    </rPh>
    <rPh sb="296" eb="298">
      <t>シュウニュウ</t>
    </rPh>
    <rPh sb="299" eb="301">
      <t>ジツゲン</t>
    </rPh>
    <rPh sb="302" eb="303">
      <t>ム</t>
    </rPh>
    <rPh sb="305" eb="306">
      <t>ト</t>
    </rPh>
    <rPh sb="307" eb="308">
      <t>ク</t>
    </rPh>
    <rPh sb="310" eb="312">
      <t>ジッシ</t>
    </rPh>
    <phoneticPr fontId="4"/>
  </si>
  <si>
    <t>　本事業は平成25年度に全体計画の見直しをし210.5haとし、令和7年度に整備を完了する計画である。令和元度末において128.3haを整備しており、整備率は61%である。
　平成18年6月から供用開始しており、処理区域・処理人口が拡大しているため、水洗化率、施設利用率は年々上昇している。
　平成17年3月の市町村合併により公共下水道事業との2事業をおこなっており、分析上経費を案分している。
　経費回収率は、使用料金が増加したため上昇している。汚水処理費に占める維持管理費は使用料で補えているが、地方債償還費の不足分を一般会計より補っている状況である。管渠整備により供用開始地区が毎年増加し、下水道利用者が増え使用料も増加するが、建設工事が完了するまでは地方債の借入が続くために、経費回収率は現状維持が続いていく。更なる使用料増加の為に接続推進に努める要がある。
　収益的収支比率は、、使用料収入は増加し、総支出は減少したものの、基準外繰入の減少に伴い減少した。
　汚水処理整備済み地区の未接続者対策や新たな整備地区の早期接続の啓発を行い、経営安定化に向けた収益の増加を図る必要がある。
　</t>
    <rPh sb="51" eb="53">
      <t>レイワ</t>
    </rPh>
    <rPh sb="53" eb="54">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</si>
</sst>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F0-4AC6-B1BC-AB59979F2C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5CF0-4AC6-B1BC-AB59979F2C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EF-425B-88A1-2BC4563718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1DEF-425B-88A1-2BC4563718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63.44</c:v>
                </c:pt>
                <c:pt idx="1">
                  <c:v>64.92</c:v>
                </c:pt>
                <c:pt idx="2">
                  <c:v>67.37</c:v>
                </c:pt>
                <c:pt idx="3">
                  <c:v>70.69</c:v>
                </c:pt>
                <c:pt idx="4">
                  <c:v>72.66</c:v>
                </c:pt>
              </c:numCache>
            </c:numRef>
          </c:val>
          <c:extLst>
            <c:ext xmlns:c16="http://schemas.microsoft.com/office/drawing/2014/chart" uri="{C3380CC4-5D6E-409C-BE32-E72D297353CC}">
              <c16:uniqueId val="{00000000-2BDB-45EC-9360-402C7D77C8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2BDB-45EC-9360-402C7D77C8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c:v>
                </c:pt>
                <c:pt idx="1">
                  <c:v>82.48</c:v>
                </c:pt>
                <c:pt idx="2">
                  <c:v>80.349999999999994</c:v>
                </c:pt>
                <c:pt idx="3">
                  <c:v>108.16</c:v>
                </c:pt>
                <c:pt idx="4">
                  <c:v>86.27</c:v>
                </c:pt>
              </c:numCache>
            </c:numRef>
          </c:val>
          <c:extLst>
            <c:ext xmlns:c16="http://schemas.microsoft.com/office/drawing/2014/chart" uri="{C3380CC4-5D6E-409C-BE32-E72D297353CC}">
              <c16:uniqueId val="{00000000-EE82-4471-9EDF-6CB5C1A7BCB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82-4471-9EDF-6CB5C1A7BCB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6F-4619-8296-5829EF5927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6F-4619-8296-5829EF5927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D2-4391-8D06-4418EB4990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D2-4391-8D06-4418EB4990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8E-40A9-8254-4BC8D46301A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8E-40A9-8254-4BC8D46301A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8F-4F2C-8398-4CF6F0A2525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8F-4F2C-8398-4CF6F0A2525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1151.5999999999999</c:v>
                </c:pt>
                <c:pt idx="1">
                  <c:v>681.64</c:v>
                </c:pt>
                <c:pt idx="2">
                  <c:v>723</c:v>
                </c:pt>
                <c:pt idx="3">
                  <c:v>327.23</c:v>
                </c:pt>
                <c:pt idx="4">
                  <c:v>701.16</c:v>
                </c:pt>
              </c:numCache>
            </c:numRef>
          </c:val>
          <c:extLst>
            <c:ext xmlns:c16="http://schemas.microsoft.com/office/drawing/2014/chart" uri="{C3380CC4-5D6E-409C-BE32-E72D297353CC}">
              <c16:uniqueId val="{00000000-5AD4-4267-8E65-1051DA25C8D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5AD4-4267-8E65-1051DA25C8D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65.959999999999994</c:v>
                </c:pt>
                <c:pt idx="1">
                  <c:v>85.27</c:v>
                </c:pt>
                <c:pt idx="2">
                  <c:v>85.52</c:v>
                </c:pt>
                <c:pt idx="3">
                  <c:v>86.94</c:v>
                </c:pt>
                <c:pt idx="4">
                  <c:v>88.3</c:v>
                </c:pt>
              </c:numCache>
            </c:numRef>
          </c:val>
          <c:extLst>
            <c:ext xmlns:c16="http://schemas.microsoft.com/office/drawing/2014/chart" uri="{C3380CC4-5D6E-409C-BE32-E72D297353CC}">
              <c16:uniqueId val="{00000000-0F12-412F-8F45-B4B8F1857AD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0F12-412F-8F45-B4B8F1857AD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269.52999999999997</c:v>
                </c:pt>
                <c:pt idx="1">
                  <c:v>209.84</c:v>
                </c:pt>
                <c:pt idx="2">
                  <c:v>217.1</c:v>
                </c:pt>
                <c:pt idx="3">
                  <c:v>199.48</c:v>
                </c:pt>
                <c:pt idx="4">
                  <c:v>200.76</c:v>
                </c:pt>
              </c:numCache>
            </c:numRef>
          </c:val>
          <c:extLst>
            <c:ext xmlns:c16="http://schemas.microsoft.com/office/drawing/2014/chart" uri="{C3380CC4-5D6E-409C-BE32-E72D297353CC}">
              <c16:uniqueId val="{00000000-5864-46AC-B673-906DC68D58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5864-46AC-B673-906DC68D58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X43" zoomScaleNormal="100" workbookViewId="0">
      <selection activeCell="BL16" sqref="BL16:BZ44"/>
    </sheetView>
  </sheetViews>
  <sheetFormatPr defaultColWidth="2.6640625" defaultRowHeight="13.25"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44" t="str">
        <f>データ!H6</f>
        <v>佐賀県　みやき町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850000000000001"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25679</v>
      </c>
      <c r="AM8" s="51"/>
      <c r="AN8" s="51"/>
      <c r="AO8" s="51"/>
      <c r="AP8" s="51"/>
      <c r="AQ8" s="51"/>
      <c r="AR8" s="51"/>
      <c r="AS8" s="51"/>
      <c r="AT8" s="46">
        <f>データ!T6</f>
        <v>51.92</v>
      </c>
      <c r="AU8" s="46"/>
      <c r="AV8" s="46"/>
      <c r="AW8" s="46"/>
      <c r="AX8" s="46"/>
      <c r="AY8" s="46"/>
      <c r="AZ8" s="46"/>
      <c r="BA8" s="46"/>
      <c r="BB8" s="46">
        <f>データ!U6</f>
        <v>494.59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850000000000001"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850000000000001"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14.87</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3811</v>
      </c>
      <c r="AM10" s="51"/>
      <c r="AN10" s="51"/>
      <c r="AO10" s="51"/>
      <c r="AP10" s="51"/>
      <c r="AQ10" s="51"/>
      <c r="AR10" s="51"/>
      <c r="AS10" s="51"/>
      <c r="AT10" s="46">
        <f>データ!W6</f>
        <v>1.28</v>
      </c>
      <c r="AU10" s="46"/>
      <c r="AV10" s="46"/>
      <c r="AW10" s="46"/>
      <c r="AX10" s="46"/>
      <c r="AY10" s="46"/>
      <c r="AZ10" s="46"/>
      <c r="BA10" s="46"/>
      <c r="BB10" s="46">
        <f>データ!X6</f>
        <v>2977.34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0YMG4nFdxaMxu3gqatr9eXv7tdGHdxpSJx7diXKW81l0TcUB+8E11vBdC/ddqjspW/Cj21VKL4PsrWvNT9JBew==" saltValue="N+xxyrpOaJc5jR2SYozp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5" x14ac:dyDescent="0.15"/>
  <cols>
    <col min="2" max="144" width="11.8867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413461</v>
      </c>
      <c r="D6" s="33">
        <f t="shared" si="3"/>
        <v>47</v>
      </c>
      <c r="E6" s="33">
        <f t="shared" si="3"/>
        <v>17</v>
      </c>
      <c r="F6" s="33">
        <f t="shared" si="3"/>
        <v>4</v>
      </c>
      <c r="G6" s="33">
        <f t="shared" si="3"/>
        <v>0</v>
      </c>
      <c r="H6" s="33" t="str">
        <f t="shared" si="3"/>
        <v>佐賀県　みやき町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14.87</v>
      </c>
      <c r="Q6" s="34">
        <f t="shared" si="3"/>
        <v>100</v>
      </c>
      <c r="R6" s="34">
        <f t="shared" si="3"/>
        <v>3850</v>
      </c>
      <c r="S6" s="34">
        <f t="shared" si="3"/>
        <v>25679</v>
      </c>
      <c r="T6" s="34">
        <f t="shared" si="3"/>
        <v>51.92</v>
      </c>
      <c r="U6" s="34">
        <f t="shared" si="3"/>
        <v>494.59</v>
      </c>
      <c r="V6" s="34">
        <f t="shared" si="3"/>
        <v>3811</v>
      </c>
      <c r="W6" s="34">
        <f t="shared" si="3"/>
        <v>1.28</v>
      </c>
      <c r="X6" s="34">
        <f t="shared" si="3"/>
        <v>2977.34</v>
      </c>
      <c r="Y6" s="35">
        <f>IF(Y7="",NA(),Y7)</f>
        <v>91</v>
      </c>
      <c r="Z6" s="35">
        <f t="shared" ref="Z6:AH6" si="4">IF(Z7="",NA(),Z7)</f>
        <v>82.48</v>
      </c>
      <c r="AA6" s="35">
        <f t="shared" si="4"/>
        <v>80.349999999999994</v>
      </c>
      <c r="AB6" s="35">
        <f t="shared" si="4"/>
        <v>108.16</v>
      </c>
      <c r="AC6" s="35">
        <f t="shared" si="4"/>
        <v>86.27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1151.5999999999999</v>
      </c>
      <c r="BG6" s="35">
        <f t="shared" ref="BG6:BO6" si="7">IF(BG7="",NA(),BG7)</f>
        <v>681.64</v>
      </c>
      <c r="BH6" s="35">
        <f t="shared" si="7"/>
        <v>723</v>
      </c>
      <c r="BI6" s="35">
        <f t="shared" si="7"/>
        <v>327.23</v>
      </c>
      <c r="BJ6" s="35">
        <f t="shared" si="7"/>
        <v>701.16</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65.959999999999994</v>
      </c>
      <c r="BR6" s="35">
        <f t="shared" ref="BR6:BZ6" si="8">IF(BR7="",NA(),BR7)</f>
        <v>85.27</v>
      </c>
      <c r="BS6" s="35">
        <f t="shared" si="8"/>
        <v>85.52</v>
      </c>
      <c r="BT6" s="35">
        <f t="shared" si="8"/>
        <v>86.94</v>
      </c>
      <c r="BU6" s="35">
        <f t="shared" si="8"/>
        <v>88.3</v>
      </c>
      <c r="BV6" s="35">
        <f t="shared" si="8"/>
        <v>49.22</v>
      </c>
      <c r="BW6" s="35">
        <f t="shared" si="8"/>
        <v>53.7</v>
      </c>
      <c r="BX6" s="35">
        <f t="shared" si="8"/>
        <v>61.54</v>
      </c>
      <c r="BY6" s="35">
        <f t="shared" si="8"/>
        <v>63.97</v>
      </c>
      <c r="BZ6" s="35">
        <f t="shared" si="8"/>
        <v>59.67</v>
      </c>
      <c r="CA6" s="34" t="str">
        <f>IF(CA7="","",IF(CA7="-","【-】","【"&amp;SUBSTITUTE(TEXT(CA7,"#,##0.00"),"-","△")&amp;"】"))</f>
        <v>【74.17】</v>
      </c>
      <c r="CB6" s="35">
        <f>IF(CB7="",NA(),CB7)</f>
        <v>269.52999999999997</v>
      </c>
      <c r="CC6" s="35">
        <f t="shared" ref="CC6:CK6" si="9">IF(CC7="",NA(),CC7)</f>
        <v>209.84</v>
      </c>
      <c r="CD6" s="35">
        <f t="shared" si="9"/>
        <v>217.1</v>
      </c>
      <c r="CE6" s="35">
        <f t="shared" si="9"/>
        <v>199.48</v>
      </c>
      <c r="CF6" s="35">
        <f t="shared" si="9"/>
        <v>200.76</v>
      </c>
      <c r="CG6" s="35">
        <f t="shared" si="9"/>
        <v>332.02</v>
      </c>
      <c r="CH6" s="35">
        <f t="shared" si="9"/>
        <v>300.35000000000002</v>
      </c>
      <c r="CI6" s="35">
        <f t="shared" si="9"/>
        <v>267.86</v>
      </c>
      <c r="CJ6" s="35">
        <f t="shared" si="9"/>
        <v>256.82</v>
      </c>
      <c r="CK6" s="35">
        <f t="shared" si="9"/>
        <v>270.60000000000002</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36.65</v>
      </c>
      <c r="CS6" s="35">
        <f t="shared" si="10"/>
        <v>37.72</v>
      </c>
      <c r="CT6" s="35">
        <f t="shared" si="10"/>
        <v>37.08</v>
      </c>
      <c r="CU6" s="35">
        <f t="shared" si="10"/>
        <v>37.46</v>
      </c>
      <c r="CV6" s="35">
        <f t="shared" si="10"/>
        <v>37.65</v>
      </c>
      <c r="CW6" s="34" t="str">
        <f>IF(CW7="","",IF(CW7="-","【-】","【"&amp;SUBSTITUTE(TEXT(CW7,"#,##0.00"),"-","△")&amp;"】"))</f>
        <v>【42.86】</v>
      </c>
      <c r="CX6" s="35">
        <f>IF(CX7="",NA(),CX7)</f>
        <v>63.44</v>
      </c>
      <c r="CY6" s="35">
        <f t="shared" ref="CY6:DG6" si="11">IF(CY7="",NA(),CY7)</f>
        <v>64.92</v>
      </c>
      <c r="CZ6" s="35">
        <f t="shared" si="11"/>
        <v>67.37</v>
      </c>
      <c r="DA6" s="35">
        <f t="shared" si="11"/>
        <v>70.69</v>
      </c>
      <c r="DB6" s="35">
        <f t="shared" si="11"/>
        <v>72.66</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413461</v>
      </c>
      <c r="D7" s="37">
        <v>47</v>
      </c>
      <c r="E7" s="37">
        <v>17</v>
      </c>
      <c r="F7" s="37">
        <v>4</v>
      </c>
      <c r="G7" s="37">
        <v>0</v>
      </c>
      <c r="H7" s="37" t="s">
        <v>98</v>
      </c>
      <c r="I7" s="37" t="s">
        <v>99</v>
      </c>
      <c r="J7" s="37" t="s">
        <v>100</v>
      </c>
      <c r="K7" s="37" t="s">
        <v>101</v>
      </c>
      <c r="L7" s="37" t="s">
        <v>102</v>
      </c>
      <c r="M7" s="37" t="s">
        <v>103</v>
      </c>
      <c r="N7" s="38" t="s">
        <v>104</v>
      </c>
      <c r="O7" s="38" t="s">
        <v>105</v>
      </c>
      <c r="P7" s="38">
        <v>14.87</v>
      </c>
      <c r="Q7" s="38">
        <v>100</v>
      </c>
      <c r="R7" s="38">
        <v>3850</v>
      </c>
      <c r="S7" s="38">
        <v>25679</v>
      </c>
      <c r="T7" s="38">
        <v>51.92</v>
      </c>
      <c r="U7" s="38">
        <v>494.59</v>
      </c>
      <c r="V7" s="38">
        <v>3811</v>
      </c>
      <c r="W7" s="38">
        <v>1.28</v>
      </c>
      <c r="X7" s="38">
        <v>2977.34</v>
      </c>
      <c r="Y7" s="38">
        <v>91</v>
      </c>
      <c r="Z7" s="38">
        <v>82.48</v>
      </c>
      <c r="AA7" s="38">
        <v>80.349999999999994</v>
      </c>
      <c r="AB7" s="38">
        <v>108.16</v>
      </c>
      <c r="AC7" s="38">
        <v>86.27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1151.5999999999999</v>
      </c>
      <c r="BG7" s="38">
        <v>681.64</v>
      </c>
      <c r="BH7" s="38">
        <v>723</v>
      </c>
      <c r="BI7" s="38">
        <v>327.23</v>
      </c>
      <c r="BJ7" s="38">
        <v>701.16</v>
      </c>
      <c r="BK7" s="38">
        <v>1673.47</v>
      </c>
      <c r="BL7" s="38">
        <v>1592.72</v>
      </c>
      <c r="BM7" s="38">
        <v>1223.96</v>
      </c>
      <c r="BN7" s="38">
        <v>1269.1500000000001</v>
      </c>
      <c r="BO7" s="38">
        <v>1087.96</v>
      </c>
      <c r="BP7" s="38">
        <v>1218.7</v>
      </c>
      <c r="BQ7" s="38">
        <v>65.959999999999994</v>
      </c>
      <c r="BR7" s="38">
        <v>85.27</v>
      </c>
      <c r="BS7" s="38">
        <v>85.52</v>
      </c>
      <c r="BT7" s="38">
        <v>86.94</v>
      </c>
      <c r="BU7" s="38">
        <v>88.3</v>
      </c>
      <c r="BV7" s="38">
        <v>49.22</v>
      </c>
      <c r="BW7" s="38">
        <v>53.7</v>
      </c>
      <c r="BX7" s="38">
        <v>61.54</v>
      </c>
      <c r="BY7" s="38">
        <v>63.97</v>
      </c>
      <c r="BZ7" s="38">
        <v>59.67</v>
      </c>
      <c r="CA7" s="38">
        <v>74.17</v>
      </c>
      <c r="CB7" s="38">
        <v>269.52999999999997</v>
      </c>
      <c r="CC7" s="38">
        <v>209.84</v>
      </c>
      <c r="CD7" s="38">
        <v>217.1</v>
      </c>
      <c r="CE7" s="38">
        <v>199.48</v>
      </c>
      <c r="CF7" s="38">
        <v>200.76</v>
      </c>
      <c r="CG7" s="38">
        <v>332.02</v>
      </c>
      <c r="CH7" s="38">
        <v>300.35000000000002</v>
      </c>
      <c r="CI7" s="38">
        <v>267.86</v>
      </c>
      <c r="CJ7" s="38">
        <v>256.82</v>
      </c>
      <c r="CK7" s="38">
        <v>270.60000000000002</v>
      </c>
      <c r="CL7" s="38">
        <v>218.56</v>
      </c>
      <c r="CM7" s="38" t="s">
        <v>104</v>
      </c>
      <c r="CN7" s="38" t="s">
        <v>104</v>
      </c>
      <c r="CO7" s="38" t="s">
        <v>104</v>
      </c>
      <c r="CP7" s="38" t="s">
        <v>104</v>
      </c>
      <c r="CQ7" s="38" t="s">
        <v>104</v>
      </c>
      <c r="CR7" s="38">
        <v>36.65</v>
      </c>
      <c r="CS7" s="38">
        <v>37.72</v>
      </c>
      <c r="CT7" s="38">
        <v>37.08</v>
      </c>
      <c r="CU7" s="38">
        <v>37.46</v>
      </c>
      <c r="CV7" s="38">
        <v>37.65</v>
      </c>
      <c r="CW7" s="38">
        <v>42.86</v>
      </c>
      <c r="CX7" s="38">
        <v>63.44</v>
      </c>
      <c r="CY7" s="38">
        <v>64.92</v>
      </c>
      <c r="CZ7" s="38">
        <v>67.37</v>
      </c>
      <c r="DA7" s="38">
        <v>70.69</v>
      </c>
      <c r="DB7" s="38">
        <v>72.66</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2020-12-04T02:57:47Z</dcterms:created>
  <dcterms:modified xsi:type="dcterms:W3CDTF">2021-04-06T04:53:06Z</dcterms:modified>
  <cp:category/>
</cp:coreProperties>
</file>