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R1\R3.01.19  Fw【依頼】令和元年度決算「経営比較分析表」の分析等について\"/>
    </mc:Choice>
  </mc:AlternateContent>
  <workbookProtection workbookAlgorithmName="SHA-512" workbookHashValue="WeBRkal2ANQSYupFpeqyUJzP1qgG8lIC9OFR+KO+BSdvG1MJE5WrSx7EB5W8ICKQqs04tx4xTOhF2TFRb5V92Q==" workbookSaltValue="FP+qy9moM1yft09R6kFk5Q==" workbookSpinCount="100000" lockStructure="1"/>
  <bookViews>
    <workbookView xWindow="0" yWindow="0" windowWidth="15364" windowHeight="763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<sst xmlns="http://schemas.openxmlformats.org/spreadsheetml/2006/main" count="258" uniqueCount="122">
  <si>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</si>
  <si>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</si>
  <si>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</si>
  <si>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</si>
  <si>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</si>
  <si>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</si>
  <si>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</si>
  <si>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</si>
  <si>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</si>
  <si>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</si>
  <si>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</si>
  <si>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</si>
  <si>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</si>
  <si>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</si>
  <si>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</si>
  <si>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</si>
  <si>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</si>
  <si>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</si>
  <si>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</si>
  <si>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</si>
  <si>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</si>
  <si>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</si>
  <si>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</si>
  <si>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</si>
  <si>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</si>
  <si>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</si>
  <si>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</si>
  <si>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</si>
  <si>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</si>
  <si>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</si>
  <si>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</si>
  <si>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</si>
  <si>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</si>
  <si>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</si>
  <si>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</si>
  <si>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</si>
  <si>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</si>
  <si>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</si>
  <si>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</si>
  <si>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</si>
  <si>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</si>
  <si>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</si>
  <si>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</si>
  <si>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</si>
  <si>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</si>
  <si>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</si>
  <si>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</si>
  <si>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</si>
  <si>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</si>
  <si>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</si>
  <si>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</si>
  <si>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</si>
  <si>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</si>
  <si>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</si>
  <si>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</si>
  <si>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</si>
  <si>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</si>
  <si>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</si>
  <si>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</si>
  <si>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</si>
  <si>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</si>
  <si>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</si>
  <si>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</si>
  <si>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</si>
  <si>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</si>
  <si>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</si>
  <si>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</si>
  <si>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</si>
  <si>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</si>
  <si>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</si>
  <si>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</si>
  <si>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</si>
  <si>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</si>
  <si>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</si>
  <si>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</si>
  <si>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</si>
  <si>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</si>
  <si>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</si>
  <si>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</si>
  <si>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</si>
  <si>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</si>
  <si>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</si>
  <si>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</si>
  <si>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</si>
  <si>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</si>
  <si>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</si>
  <si>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</si>
  <si>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</si>
  <si>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</si>
  <si>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</si>
  <si>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</si>
  <si>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</si>
  <si>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</si>
  <si>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</si>
  <si>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</si>
  <si>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</si>
  <si>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</si>
  <si>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</si>
  <si>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</si>
  <si>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</si>
  <si>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</si>
  <si>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</si>
  <si>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</si>
  <si>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</si>
  <si>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</si>
  <si>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</si>
  <si>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</si>
  <si>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</si>
  <si>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</si>
  <si>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</si>
  <si>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</si>
  <si>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</si>
  <si>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</si>
  <si>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</si>
  <si>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</si>
  <si>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</si>
  <si>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</si>
  <si>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</si>
  <si>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</si>
  <si>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令和元年度おいて、新規設置120基、寄附採納24基で累計管理基数1,062基（設置487基、寄附採納575基）となった。
　浄化槽の耐用年数が30年～40年とされているが、今後寄附採納を受けた浄化槽については、修繕等が発生する事が懸念され、財政計画に影響がでる事が想定される。浄化槽のメーカや、設置年度、使用形態に合わせ、計画的に修繕を行い、単年度に修繕が集中しないように修繕費を一定化し、経営の安定化を図る事が必要である。</t>
    <rPh sb="1" eb="3">
      <t>レイワ</t>
    </rPh>
    <rPh sb="3" eb="4">
      <t>ガン</t>
    </rPh>
    <phoneticPr fontId="4"/>
  </si>
  <si>
    <t>　浄化槽事業を開始したことにより、処理区域内人口も増加しているものの、建設費に対する起債償還が平成29年度より開始される。
　10年間の事業で、起債償還を元利均等を行っているために、令和8年度に償還額がピークを迎える事となる。
　起債償還の財源となる使用料や一般会計からの繰入金も多額になっていくことが想定されるために、収入源の確保が重要事項であるが、浄化槽の場合は管理基数の増が維持管理費の増につながる。
　令和5年度までに公営企業会計の適用を実施する予定であり、それにより使用者へ経営状況や適正な使用料を示す事ができ、使用料の改定に向けた取り組みを行っていく。</t>
    <phoneticPr fontId="4"/>
  </si>
  <si>
    <t>本事業は、平成28年4月から公共下水道事業全体計画区域及び農業集落排水事業指定区域を除く区域に浄化槽を町が主体となって整備する事業いわゆる市町村設置型浄化槽事業を開始した。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
　本年度の収益的収支は増加となったが、収入の
６割が一般会計からの繰入金で賄われているために、経費回収率は平均以下の結果となった。
　下水道事業、農排事業と同一基準で使用料を算定している事が経費回収率が低い要因となっている。
　汚水処理原価については、水道料が別団体での管理であるために、年間有収水量が計量できない為に、使用人数に係数を掛けて算定している。
　下水道では平均0.28㎥／人日ですが、浄化槽の場合0.2㎥／人日で算定しているために、平均より高い状況となっている。今後下水道の係数に合わせることで、平均に近づく。
　施設利用率が平均以下で、浄化槽の人槽算定基準が建物の床面積で処理能力が過大となっている。現在設置する場合は、人数による算定を行っているので、今後は平均に近づく事になる。
　経営の健全化に向けて、汚水処理単価を下げる為に、維持管理費の抑制や、使用料金の形態について見直す必要がある。</t>
    <rPh sb="216" eb="218">
      <t>ゾウカ</t>
    </rPh>
    <rPh sb="224" eb="226">
      <t>シュウニュウ</t>
    </rPh>
    <rPh sb="229" eb="230">
      <t>ワリ</t>
    </rPh>
    <rPh sb="231" eb="233">
      <t>イッパン</t>
    </rPh>
    <rPh sb="233" eb="235">
      <t>カイケイ</t>
    </rPh>
    <rPh sb="238" eb="240">
      <t>クリイレ</t>
    </rPh>
    <rPh sb="240" eb="241">
      <t>キン</t>
    </rPh>
    <rPh sb="242" eb="243">
      <t>マカナ</t>
    </rPh>
    <rPh sb="252" eb="254">
      <t>ケイヒ</t>
    </rPh>
    <rPh sb="254" eb="256">
      <t>カイシュウ</t>
    </rPh>
    <rPh sb="256" eb="257">
      <t>リツ</t>
    </rPh>
    <rPh sb="258" eb="260">
      <t>ヘイキン</t>
    </rPh>
    <rPh sb="260" eb="262">
      <t>イカ</t>
    </rPh>
    <rPh sb="263" eb="265">
      <t>ケッカ</t>
    </rPh>
    <rPh sb="319" eb="321">
      <t>オスイ</t>
    </rPh>
    <rPh sb="321" eb="323">
      <t>ショリ</t>
    </rPh>
    <rPh sb="323" eb="325">
      <t>ゲンカ</t>
    </rPh>
    <rPh sb="331" eb="333">
      <t>スイドウ</t>
    </rPh>
    <rPh sb="333" eb="334">
      <t>リョウ</t>
    </rPh>
    <rPh sb="335" eb="336">
      <t>ベツ</t>
    </rPh>
    <rPh sb="336" eb="338">
      <t>ダンタイ</t>
    </rPh>
    <rPh sb="340" eb="342">
      <t>カンリ</t>
    </rPh>
    <rPh sb="351" eb="352">
      <t>ユウ</t>
    </rPh>
    <rPh sb="352" eb="353">
      <t>シュウ</t>
    </rPh>
    <rPh sb="353" eb="355">
      <t>スイリョウ</t>
    </rPh>
    <rPh sb="356" eb="358">
      <t>ケイリョウ</t>
    </rPh>
    <rPh sb="362" eb="363">
      <t>タメ</t>
    </rPh>
    <rPh sb="365" eb="367">
      <t>シヨウ</t>
    </rPh>
    <rPh sb="367" eb="369">
      <t>ニンズウ</t>
    </rPh>
    <rPh sb="370" eb="372">
      <t>ケイスウ</t>
    </rPh>
    <rPh sb="373" eb="374">
      <t>カ</t>
    </rPh>
    <rPh sb="376" eb="378">
      <t>サンテイ</t>
    </rPh>
    <rPh sb="385" eb="387">
      <t>ゲスイ</t>
    </rPh>
    <rPh sb="387" eb="388">
      <t>ドウ</t>
    </rPh>
    <rPh sb="390" eb="392">
      <t>ヘイキン</t>
    </rPh>
    <rPh sb="398" eb="399">
      <t>ニン</t>
    </rPh>
    <rPh sb="399" eb="400">
      <t>ニチ</t>
    </rPh>
    <rPh sb="404" eb="407">
      <t>ジョウカソウ</t>
    </rPh>
    <rPh sb="408" eb="410">
      <t>バアイ</t>
    </rPh>
    <rPh sb="415" eb="416">
      <t>ニン</t>
    </rPh>
    <rPh sb="416" eb="417">
      <t>ニチ</t>
    </rPh>
    <rPh sb="418" eb="420">
      <t>サンテイ</t>
    </rPh>
    <rPh sb="428" eb="430">
      <t>ヘイキン</t>
    </rPh>
    <rPh sb="432" eb="433">
      <t>タカ</t>
    </rPh>
    <rPh sb="434" eb="436">
      <t>ジョウキョウ</t>
    </rPh>
    <rPh sb="443" eb="445">
      <t>コンゴ</t>
    </rPh>
    <rPh sb="445" eb="448">
      <t>ゲスイドウ</t>
    </rPh>
    <rPh sb="449" eb="451">
      <t>ケイスウ</t>
    </rPh>
    <rPh sb="452" eb="453">
      <t>ア</t>
    </rPh>
    <rPh sb="460" eb="462">
      <t>ヘイキン</t>
    </rPh>
    <rPh sb="463" eb="464">
      <t>チカ</t>
    </rPh>
    <rPh sb="469" eb="471">
      <t>シセツ</t>
    </rPh>
    <rPh sb="471" eb="474">
      <t>リヨウリツ</t>
    </rPh>
    <rPh sb="475" eb="477">
      <t>ヘイキン</t>
    </rPh>
    <rPh sb="477" eb="479">
      <t>イカ</t>
    </rPh>
    <rPh sb="481" eb="484">
      <t>ジョウカソウ</t>
    </rPh>
    <rPh sb="485" eb="487">
      <t>ニンソウ</t>
    </rPh>
    <rPh sb="487" eb="489">
      <t>サンテイ</t>
    </rPh>
    <rPh sb="489" eb="491">
      <t>キジュン</t>
    </rPh>
    <rPh sb="492" eb="494">
      <t>タテモノ</t>
    </rPh>
    <rPh sb="495" eb="498">
      <t>ユカメンセキ</t>
    </rPh>
    <rPh sb="499" eb="501">
      <t>ショリ</t>
    </rPh>
    <rPh sb="501" eb="503">
      <t>ノウリョク</t>
    </rPh>
    <rPh sb="504" eb="506">
      <t>カダイ</t>
    </rPh>
    <rPh sb="513" eb="515">
      <t>ゲンザイ</t>
    </rPh>
    <rPh sb="515" eb="517">
      <t>セッチ</t>
    </rPh>
    <rPh sb="519" eb="521">
      <t>バアイ</t>
    </rPh>
    <rPh sb="523" eb="525">
      <t>ニンズウ</t>
    </rPh>
    <rPh sb="528" eb="530">
      <t>サンテイ</t>
    </rPh>
    <rPh sb="531" eb="532">
      <t>オコナ</t>
    </rPh>
    <rPh sb="539" eb="541">
      <t>コンゴ</t>
    </rPh>
    <rPh sb="542" eb="544">
      <t>ヘイキン</t>
    </rPh>
    <rPh sb="545" eb="546">
      <t>チカ</t>
    </rPh>
    <rPh sb="548" eb="549">
      <t>コト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</si>
</sst>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B-4EDE-A243-8953C0D921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BB-4EDE-A243-8953C0D921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0.24</c:v>
                </c:pt>
                <c:pt idx="2">
                  <c:v>39.21</c:v>
                </c:pt>
                <c:pt idx="3">
                  <c:v>43.12</c:v>
                </c:pt>
                <c:pt idx="4">
                  <c:v>45.5</c:v>
                </c:pt>
              </c:numCache>
            </c:numRef>
          </c:val>
          <c:extLst>
            <c:ext xmlns:c16="http://schemas.microsoft.com/office/drawing/2014/chart" uri="{C3380CC4-5D6E-409C-BE32-E72D297353CC}">
              <c16:uniqueId val="{00000000-2ACA-46EA-A701-32E9BD799B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61.55</c:v>
                </c:pt>
                <c:pt idx="2">
                  <c:v>57.22</c:v>
                </c:pt>
                <c:pt idx="3">
                  <c:v>54.93</c:v>
                </c:pt>
                <c:pt idx="4">
                  <c:v>55.96</c:v>
                </c:pt>
              </c:numCache>
            </c:numRef>
          </c:val>
          <c:smooth val="0"/>
          <c:extLst>
            <c:ext xmlns:c16="http://schemas.microsoft.com/office/drawing/2014/chart" uri="{C3380CC4-5D6E-409C-BE32-E72D297353CC}">
              <c16:uniqueId val="{00000001-2ACA-46EA-A701-32E9BD799B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2E70-4394-B8AD-6667679489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2E70-4394-B8AD-6667679489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100</c:v>
                </c:pt>
                <c:pt idx="2">
                  <c:v>100.14</c:v>
                </c:pt>
                <c:pt idx="3">
                  <c:v>61.18</c:v>
                </c:pt>
                <c:pt idx="4">
                  <c:v>99.59</c:v>
                </c:pt>
              </c:numCache>
            </c:numRef>
          </c:val>
          <c:extLst>
            <c:ext xmlns:c16="http://schemas.microsoft.com/office/drawing/2014/chart" uri="{C3380CC4-5D6E-409C-BE32-E72D297353CC}">
              <c16:uniqueId val="{00000000-0FF2-4B3C-85AA-55F81F14C09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F2-4B3C-85AA-55F81F14C09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42-4FB7-9E6B-86E1386E7C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42-4FB7-9E6B-86E1386E7C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1-4769-87C0-B9D79E23FDF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1-4769-87C0-B9D79E23FDF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83-4B77-B2E9-9F36E3F2C3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3-4B77-B2E9-9F36E3F2C3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18-4E79-A381-927C338BC0C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18-4E79-A381-927C338BC0C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7C5-40DD-ACC0-6AA3DFBCA6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413.5</c:v>
                </c:pt>
                <c:pt idx="2">
                  <c:v>407.42</c:v>
                </c:pt>
                <c:pt idx="3">
                  <c:v>386.46</c:v>
                </c:pt>
                <c:pt idx="4">
                  <c:v>421.25</c:v>
                </c:pt>
              </c:numCache>
            </c:numRef>
          </c:val>
          <c:smooth val="0"/>
          <c:extLst>
            <c:ext xmlns:c16="http://schemas.microsoft.com/office/drawing/2014/chart" uri="{C3380CC4-5D6E-409C-BE32-E72D297353CC}">
              <c16:uniqueId val="{00000001-57C5-40DD-ACC0-6AA3DFBCA6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31.57</c:v>
                </c:pt>
                <c:pt idx="2">
                  <c:v>46.26</c:v>
                </c:pt>
                <c:pt idx="3">
                  <c:v>53.94</c:v>
                </c:pt>
                <c:pt idx="4">
                  <c:v>49.54</c:v>
                </c:pt>
              </c:numCache>
            </c:numRef>
          </c:val>
          <c:extLst>
            <c:ext xmlns:c16="http://schemas.microsoft.com/office/drawing/2014/chart" uri="{C3380CC4-5D6E-409C-BE32-E72D297353CC}">
              <c16:uniqueId val="{00000000-11AC-4BEB-9CED-5389D2B627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55.84</c:v>
                </c:pt>
                <c:pt idx="2">
                  <c:v>57.08</c:v>
                </c:pt>
                <c:pt idx="3">
                  <c:v>55.85</c:v>
                </c:pt>
                <c:pt idx="4">
                  <c:v>53.23</c:v>
                </c:pt>
              </c:numCache>
            </c:numRef>
          </c:val>
          <c:smooth val="0"/>
          <c:extLst>
            <c:ext xmlns:c16="http://schemas.microsoft.com/office/drawing/2014/chart" uri="{C3380CC4-5D6E-409C-BE32-E72D297353CC}">
              <c16:uniqueId val="{00000001-11AC-4BEB-9CED-5389D2B627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619.1</c:v>
                </c:pt>
                <c:pt idx="2">
                  <c:v>435.34</c:v>
                </c:pt>
                <c:pt idx="3">
                  <c:v>373.03</c:v>
                </c:pt>
                <c:pt idx="4">
                  <c:v>380.41</c:v>
                </c:pt>
              </c:numCache>
            </c:numRef>
          </c:val>
          <c:extLst>
            <c:ext xmlns:c16="http://schemas.microsoft.com/office/drawing/2014/chart" uri="{C3380CC4-5D6E-409C-BE32-E72D297353CC}">
              <c16:uniqueId val="{00000000-A659-44A9-902D-AF95EF9027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287.57</c:v>
                </c:pt>
                <c:pt idx="2">
                  <c:v>286.86</c:v>
                </c:pt>
                <c:pt idx="3">
                  <c:v>287.91000000000003</c:v>
                </c:pt>
                <c:pt idx="4">
                  <c:v>283.3</c:v>
                </c:pt>
              </c:numCache>
            </c:numRef>
          </c:val>
          <c:smooth val="0"/>
          <c:extLst>
            <c:ext xmlns:c16="http://schemas.microsoft.com/office/drawing/2014/chart" uri="{C3380CC4-5D6E-409C-BE32-E72D297353CC}">
              <c16:uniqueId val="{00000001-A659-44A9-902D-AF95EF9027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Normal="100" workbookViewId="0">
      <selection activeCell="BL16" sqref="BL16:BZ44"/>
    </sheetView>
  </sheetViews>
  <sheetFormatPr defaultColWidth="2.6640625" defaultRowHeight="13.25"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75" t="str">
        <f>データ!H6</f>
        <v>佐賀県　みやき町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850000000000001"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25679</v>
      </c>
      <c r="AM8" s="69"/>
      <c r="AN8" s="69"/>
      <c r="AO8" s="69"/>
      <c r="AP8" s="69"/>
      <c r="AQ8" s="69"/>
      <c r="AR8" s="69"/>
      <c r="AS8" s="69"/>
      <c r="AT8" s="68">
        <f>データ!T6</f>
        <v>51.92</v>
      </c>
      <c r="AU8" s="68"/>
      <c r="AV8" s="68"/>
      <c r="AW8" s="68"/>
      <c r="AX8" s="68"/>
      <c r="AY8" s="68"/>
      <c r="AZ8" s="68"/>
      <c r="BA8" s="68"/>
      <c r="BB8" s="68">
        <f>データ!U6</f>
        <v>494.59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850000000000001"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850000000000001"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12.39</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3176</v>
      </c>
      <c r="AM10" s="69"/>
      <c r="AN10" s="69"/>
      <c r="AO10" s="69"/>
      <c r="AP10" s="69"/>
      <c r="AQ10" s="69"/>
      <c r="AR10" s="69"/>
      <c r="AS10" s="69"/>
      <c r="AT10" s="68">
        <f>データ!W6</f>
        <v>0.53</v>
      </c>
      <c r="AU10" s="68"/>
      <c r="AV10" s="68"/>
      <c r="AW10" s="68"/>
      <c r="AX10" s="68"/>
      <c r="AY10" s="68"/>
      <c r="AZ10" s="68"/>
      <c r="BA10" s="68"/>
      <c r="BB10" s="68">
        <f>データ!X6</f>
        <v>5992.45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121</v>
      </c>
      <c r="BM16" s="85"/>
      <c r="BN16" s="85"/>
      <c r="BO16" s="85"/>
      <c r="BP16" s="85"/>
      <c r="BQ16" s="85"/>
      <c r="BR16" s="85"/>
      <c r="BS16" s="85"/>
      <c r="BT16" s="85"/>
      <c r="BU16" s="85"/>
      <c r="BV16" s="85"/>
      <c r="BW16" s="85"/>
      <c r="BX16" s="85"/>
      <c r="BY16" s="85"/>
      <c r="BZ16" s="86"/>
    </row>
    <row r="17" spans="1:78" ht="13.5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45</v>
      </c>
      <c r="N86" s="26" t="s">
        <v>45</v>
      </c>
      <c r="O86" s="26" t="str">
        <f>データ!EO6</f>
        <v>【-】</v>
      </c>
    </row>
  </sheetData>
  <sheetProtection algorithmName="SHA-512" hashValue="IsPm2NB7UQPJwwzcVYIsDl2B88i6DIkPNYl3vFJLXRkJTfOoOCb7pNqLHA/QKorU240vqvD4BAFdmuWjQJoidQ==" saltValue="V/woWOHFRNqtK4GGO1MX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5" x14ac:dyDescent="0.15"/>
  <cols>
    <col min="2" max="144" width="11.8867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413461</v>
      </c>
      <c r="D6" s="33">
        <f t="shared" si="3"/>
        <v>47</v>
      </c>
      <c r="E6" s="33">
        <f t="shared" si="3"/>
        <v>18</v>
      </c>
      <c r="F6" s="33">
        <f t="shared" si="3"/>
        <v>0</v>
      </c>
      <c r="G6" s="33">
        <f t="shared" si="3"/>
        <v>0</v>
      </c>
      <c r="H6" s="33" t="str">
        <f t="shared" si="3"/>
        <v>佐賀県　みやき町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12.39</v>
      </c>
      <c r="Q6" s="34">
        <f t="shared" si="3"/>
        <v>100</v>
      </c>
      <c r="R6" s="34">
        <f t="shared" si="3"/>
        <v>3850</v>
      </c>
      <c r="S6" s="34">
        <f t="shared" si="3"/>
        <v>25679</v>
      </c>
      <c r="T6" s="34">
        <f t="shared" si="3"/>
        <v>51.92</v>
      </c>
      <c r="U6" s="34">
        <f t="shared" si="3"/>
        <v>494.59</v>
      </c>
      <c r="V6" s="34">
        <f t="shared" si="3"/>
        <v>3176</v>
      </c>
      <c r="W6" s="34">
        <f t="shared" si="3"/>
        <v>0.53</v>
      </c>
      <c r="X6" s="34">
        <f t="shared" si="3"/>
        <v>5992.45</v>
      </c>
      <c r="Y6" s="35" t="str">
        <f>IF(Y7="",NA(),Y7)</f>
        <v>-</v>
      </c>
      <c r="Z6" s="35">
        <f t="shared" ref="Z6:AH6" si="4">IF(Z7="",NA(),Z7)</f>
        <v>100</v>
      </c>
      <c r="AA6" s="35">
        <f t="shared" si="4"/>
        <v>100.14</v>
      </c>
      <c r="AB6" s="35">
        <f t="shared" si="4"/>
        <v>61.18</v>
      </c>
      <c r="AC6" s="35">
        <f t="shared" si="4"/>
        <v>99.59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4">
        <f t="shared" si="7"/>
        <v>0</v>
      </c>
      <c r="BI6" s="34">
        <f t="shared" si="7"/>
        <v>0</v>
      </c>
      <c r="BJ6" s="34">
        <f t="shared" si="7"/>
        <v>0</v>
      </c>
      <c r="BK6" s="35" t="str">
        <f t="shared" si="7"/>
        <v>-</v>
      </c>
      <c r="BL6" s="35">
        <f t="shared" si="7"/>
        <v>413.5</v>
      </c>
      <c r="BM6" s="35">
        <f t="shared" si="7"/>
        <v>407.42</v>
      </c>
      <c r="BN6" s="35">
        <f t="shared" si="7"/>
        <v>386.46</v>
      </c>
      <c r="BO6" s="35">
        <f t="shared" si="7"/>
        <v>421.25</v>
      </c>
      <c r="BP6" s="34" t="str">
        <f>IF(BP7="","",IF(BP7="-","【-】","【"&amp;SUBSTITUTE(TEXT(BP7,"#,##0.00"),"-","△")&amp;"】"))</f>
        <v>【307.23】</v>
      </c>
      <c r="BQ6" s="35" t="str">
        <f>IF(BQ7="",NA(),BQ7)</f>
        <v>-</v>
      </c>
      <c r="BR6" s="35">
        <f t="shared" ref="BR6:BZ6" si="8">IF(BR7="",NA(),BR7)</f>
        <v>31.57</v>
      </c>
      <c r="BS6" s="35">
        <f t="shared" si="8"/>
        <v>46.26</v>
      </c>
      <c r="BT6" s="35">
        <f t="shared" si="8"/>
        <v>53.94</v>
      </c>
      <c r="BU6" s="35">
        <f t="shared" si="8"/>
        <v>49.54</v>
      </c>
      <c r="BV6" s="35" t="str">
        <f t="shared" si="8"/>
        <v>-</v>
      </c>
      <c r="BW6" s="35">
        <f t="shared" si="8"/>
        <v>55.84</v>
      </c>
      <c r="BX6" s="35">
        <f t="shared" si="8"/>
        <v>57.08</v>
      </c>
      <c r="BY6" s="35">
        <f t="shared" si="8"/>
        <v>55.85</v>
      </c>
      <c r="BZ6" s="35">
        <f t="shared" si="8"/>
        <v>53.23</v>
      </c>
      <c r="CA6" s="34" t="str">
        <f>IF(CA7="","",IF(CA7="-","【-】","【"&amp;SUBSTITUTE(TEXT(CA7,"#,##0.00"),"-","△")&amp;"】"))</f>
        <v>【59.98】</v>
      </c>
      <c r="CB6" s="35" t="str">
        <f>IF(CB7="",NA(),CB7)</f>
        <v>-</v>
      </c>
      <c r="CC6" s="35">
        <f t="shared" ref="CC6:CK6" si="9">IF(CC7="",NA(),CC7)</f>
        <v>619.1</v>
      </c>
      <c r="CD6" s="35">
        <f t="shared" si="9"/>
        <v>435.34</v>
      </c>
      <c r="CE6" s="35">
        <f t="shared" si="9"/>
        <v>373.03</v>
      </c>
      <c r="CF6" s="35">
        <f t="shared" si="9"/>
        <v>380.41</v>
      </c>
      <c r="CG6" s="35" t="str">
        <f t="shared" si="9"/>
        <v>-</v>
      </c>
      <c r="CH6" s="35">
        <f t="shared" si="9"/>
        <v>287.57</v>
      </c>
      <c r="CI6" s="35">
        <f t="shared" si="9"/>
        <v>286.86</v>
      </c>
      <c r="CJ6" s="35">
        <f t="shared" si="9"/>
        <v>287.91000000000003</v>
      </c>
      <c r="CK6" s="35">
        <f t="shared" si="9"/>
        <v>283.3</v>
      </c>
      <c r="CL6" s="34" t="str">
        <f>IF(CL7="","",IF(CL7="-","【-】","【"&amp;SUBSTITUTE(TEXT(CL7,"#,##0.00"),"-","△")&amp;"】"))</f>
        <v>【272.98】</v>
      </c>
      <c r="CM6" s="35" t="str">
        <f>IF(CM7="",NA(),CM7)</f>
        <v>-</v>
      </c>
      <c r="CN6" s="35">
        <f t="shared" ref="CN6:CV6" si="10">IF(CN7="",NA(),CN7)</f>
        <v>0.24</v>
      </c>
      <c r="CO6" s="35">
        <f t="shared" si="10"/>
        <v>39.21</v>
      </c>
      <c r="CP6" s="35">
        <f t="shared" si="10"/>
        <v>43.12</v>
      </c>
      <c r="CQ6" s="35">
        <f t="shared" si="10"/>
        <v>45.5</v>
      </c>
      <c r="CR6" s="35" t="str">
        <f t="shared" si="10"/>
        <v>-</v>
      </c>
      <c r="CS6" s="35">
        <f t="shared" si="10"/>
        <v>61.55</v>
      </c>
      <c r="CT6" s="35">
        <f t="shared" si="10"/>
        <v>57.22</v>
      </c>
      <c r="CU6" s="35">
        <f t="shared" si="10"/>
        <v>54.93</v>
      </c>
      <c r="CV6" s="35">
        <f t="shared" si="10"/>
        <v>55.96</v>
      </c>
      <c r="CW6" s="34" t="str">
        <f>IF(CW7="","",IF(CW7="-","【-】","【"&amp;SUBSTITUTE(TEXT(CW7,"#,##0.00"),"-","△")&amp;"】"))</f>
        <v>【58.71】</v>
      </c>
      <c r="CX6" s="35" t="str">
        <f>IF(CX7="",NA(),CX7)</f>
        <v>-</v>
      </c>
      <c r="CY6" s="35">
        <f t="shared" ref="CY6:DG6" si="11">IF(CY7="",NA(),CY7)</f>
        <v>100</v>
      </c>
      <c r="CZ6" s="35">
        <f t="shared" si="11"/>
        <v>100</v>
      </c>
      <c r="DA6" s="35">
        <f t="shared" si="11"/>
        <v>100</v>
      </c>
      <c r="DB6" s="35">
        <f t="shared" si="11"/>
        <v>100</v>
      </c>
      <c r="DC6" s="35" t="str">
        <f t="shared" si="11"/>
        <v>-</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413461</v>
      </c>
      <c r="D7" s="37">
        <v>47</v>
      </c>
      <c r="E7" s="37">
        <v>18</v>
      </c>
      <c r="F7" s="37">
        <v>0</v>
      </c>
      <c r="G7" s="37">
        <v>0</v>
      </c>
      <c r="H7" s="37" t="s">
        <v>99</v>
      </c>
      <c r="I7" s="37" t="s">
        <v>100</v>
      </c>
      <c r="J7" s="37" t="s">
        <v>101</v>
      </c>
      <c r="K7" s="37" t="s">
        <v>102</v>
      </c>
      <c r="L7" s="37" t="s">
        <v>103</v>
      </c>
      <c r="M7" s="37" t="s">
        <v>104</v>
      </c>
      <c r="N7" s="38" t="s">
        <v>105</v>
      </c>
      <c r="O7" s="38" t="s">
        <v>106</v>
      </c>
      <c r="P7" s="38">
        <v>12.39</v>
      </c>
      <c r="Q7" s="38">
        <v>100</v>
      </c>
      <c r="R7" s="38">
        <v>3850</v>
      </c>
      <c r="S7" s="38">
        <v>25679</v>
      </c>
      <c r="T7" s="38">
        <v>51.92</v>
      </c>
      <c r="U7" s="38">
        <v>494.59</v>
      </c>
      <c r="V7" s="38">
        <v>3176</v>
      </c>
      <c r="W7" s="38">
        <v>0.53</v>
      </c>
      <c r="X7" s="38">
        <v>5992.45</v>
      </c>
      <c r="Y7" s="38" t="s">
        <v>105</v>
      </c>
      <c r="Z7" s="38">
        <v>100</v>
      </c>
      <c r="AA7" s="38">
        <v>100.14</v>
      </c>
      <c r="AB7" s="38">
        <v>61.18</v>
      </c>
      <c r="AC7" s="38">
        <v>99.59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105</v>
      </c>
      <c r="BG7" s="38">
        <v>0</v>
      </c>
      <c r="BH7" s="38">
        <v>0</v>
      </c>
      <c r="BI7" s="38">
        <v>0</v>
      </c>
      <c r="BJ7" s="38">
        <v>0</v>
      </c>
      <c r="BK7" s="38" t="s">
        <v>105</v>
      </c>
      <c r="BL7" s="38">
        <v>413.5</v>
      </c>
      <c r="BM7" s="38">
        <v>407.42</v>
      </c>
      <c r="BN7" s="38">
        <v>386.46</v>
      </c>
      <c r="BO7" s="38">
        <v>421.25</v>
      </c>
      <c r="BP7" s="38">
        <v>307.23</v>
      </c>
      <c r="BQ7" s="38" t="s">
        <v>105</v>
      </c>
      <c r="BR7" s="38">
        <v>31.57</v>
      </c>
      <c r="BS7" s="38">
        <v>46.26</v>
      </c>
      <c r="BT7" s="38">
        <v>53.94</v>
      </c>
      <c r="BU7" s="38">
        <v>49.54</v>
      </c>
      <c r="BV7" s="38" t="s">
        <v>105</v>
      </c>
      <c r="BW7" s="38">
        <v>55.84</v>
      </c>
      <c r="BX7" s="38">
        <v>57.08</v>
      </c>
      <c r="BY7" s="38">
        <v>55.85</v>
      </c>
      <c r="BZ7" s="38">
        <v>53.23</v>
      </c>
      <c r="CA7" s="38">
        <v>59.98</v>
      </c>
      <c r="CB7" s="38" t="s">
        <v>105</v>
      </c>
      <c r="CC7" s="38">
        <v>619.1</v>
      </c>
      <c r="CD7" s="38">
        <v>435.34</v>
      </c>
      <c r="CE7" s="38">
        <v>373.03</v>
      </c>
      <c r="CF7" s="38">
        <v>380.41</v>
      </c>
      <c r="CG7" s="38" t="s">
        <v>105</v>
      </c>
      <c r="CH7" s="38">
        <v>287.57</v>
      </c>
      <c r="CI7" s="38">
        <v>286.86</v>
      </c>
      <c r="CJ7" s="38">
        <v>287.91000000000003</v>
      </c>
      <c r="CK7" s="38">
        <v>283.3</v>
      </c>
      <c r="CL7" s="38">
        <v>272.98</v>
      </c>
      <c r="CM7" s="38" t="s">
        <v>105</v>
      </c>
      <c r="CN7" s="38">
        <v>0.24</v>
      </c>
      <c r="CO7" s="38">
        <v>39.21</v>
      </c>
      <c r="CP7" s="38">
        <v>43.12</v>
      </c>
      <c r="CQ7" s="38">
        <v>45.5</v>
      </c>
      <c r="CR7" s="38" t="s">
        <v>105</v>
      </c>
      <c r="CS7" s="38">
        <v>61.55</v>
      </c>
      <c r="CT7" s="38">
        <v>57.22</v>
      </c>
      <c r="CU7" s="38">
        <v>54.93</v>
      </c>
      <c r="CV7" s="38">
        <v>55.96</v>
      </c>
      <c r="CW7" s="38">
        <v>58.71</v>
      </c>
      <c r="CX7" s="38" t="s">
        <v>105</v>
      </c>
      <c r="CY7" s="38">
        <v>100</v>
      </c>
      <c r="CZ7" s="38">
        <v>100</v>
      </c>
      <c r="DA7" s="38">
        <v>100</v>
      </c>
      <c r="DB7" s="38">
        <v>100</v>
      </c>
      <c r="DC7" s="38" t="s">
        <v>105</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114</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2020-12-04T03:18:49Z</dcterms:created>
  <dcterms:modified xsi:type="dcterms:W3CDTF">2021-04-06T04:53:48Z</dcterms:modified>
  <cp:category/>
</cp:coreProperties>
</file>