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3\共有フォルダ\下水道課\管理担当\■佐賀県、協会等調査、アンケート\■市町村課\公営企業関連\公営企業　経営比較分析表\H30\【経営比較分析表】2018_413461_47_1718\"/>
    </mc:Choice>
  </mc:AlternateContent>
  <workbookProtection workbookAlgorithmName="SHA-512" workbookHashValue="W8ppBAcffoHkdGVjhXFFNtCxDK/6ONMsNznZGxGiaIc813iuN+26e0LwRgDfEVTbv2Ubiw5LtHDxzfMi4FvifA==" workbookSaltValue="FZr8JLC01XRf2yXQMvQHMA=="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<sst xmlns="http://schemas.openxmlformats.org/spreadsheetml/2006/main" count="228" uniqueCount="113">
  <si>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</si>
  <si>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</si>
  <si>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</si>
  <si>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</si>
  <si>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</si>
  <si>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</si>
  <si>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</si>
  <si>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</si>
  <si>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</si>
  <si>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</si>
  <si>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</si>
  <si>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</si>
  <si>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</si>
  <si>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</si>
  <si>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</si>
  <si>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</si>
  <si>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</si>
  <si>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</si>
  <si>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</si>
  <si>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</si>
  <si>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</si>
  <si>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</si>
  <si>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</si>
  <si>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</si>
  <si>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</si>
  <si>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</si>
  <si>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</si>
  <si>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</si>
  <si>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</si>
  <si>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</si>
  <si>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</si>
  <si>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</si>
  <si>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</si>
  <si>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</si>
  <si>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</si>
  <si>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</si>
  <si>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</si>
  <si>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</si>
  <si>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</si>
  <si>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</si>
  <si>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</si>
  <si>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</si>
  <si>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</si>
  <si>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</si>
  <si>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</si>
  <si>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</si>
  <si>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</si>
  <si>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</si>
  <si>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</si>
  <si>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</si>
  <si>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</si>
  <si>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</si>
  <si>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</si>
  <si>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</si>
  <si>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</si>
  <si>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</si>
  <si>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</si>
  <si>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</si>
  <si>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</si>
  <si>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</si>
  <si>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</si>
  <si>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</si>
  <si>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</si>
  <si>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</si>
  <si>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</si>
  <si>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</si>
  <si>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</si>
  <si>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</si>
  <si>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</si>
  <si>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</si>
  <si>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</si>
  <si>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</si>
  <si>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</si>
  <si>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</si>
  <si>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</si>
  <si>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</si>
  <si>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</si>
  <si>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</si>
  <si>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</si>
  <si>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</si>
  <si>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</si>
  <si>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</si>
  <si>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</si>
  <si>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</si>
  <si>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</si>
  <si>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</si>
  <si>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</si>
  <si>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</si>
  <si>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</si>
  <si>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</si>
  <si>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</si>
  <si>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</si>
  <si>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</si>
  <si>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</si>
  <si>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</si>
  <si>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</si>
  <si>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</si>
  <si>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みやき町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</si>
  <si>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</si>
  <si>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</si>
  <si>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</si>
  <si>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</si>
  <si>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</si>
  <si>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</si>
  <si>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</si>
  <si>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</si>
  <si>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</si>
  <si>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</si>
  <si>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</si>
  <si>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</si>
  <si>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平成18年の供用開始から13年目であり老朽化対策については実施していないが、処理施設のポンプ等の機器については、定期的にオーバーホール等の修繕を行っている。
　今後想定される大規模改修を視野に入れた計画的な財源確保をおこなっていく必要があり、ストックマネジメント計画等を整備していく。</t>
    <rPh sb="39" eb="41">
      <t>ショリ</t>
    </rPh>
    <rPh sb="41" eb="43">
      <t>シセツ</t>
    </rPh>
    <rPh sb="47" eb="48">
      <t>ナド</t>
    </rPh>
    <rPh sb="49" eb="51">
      <t>キキ</t>
    </rPh>
    <rPh sb="57" eb="60">
      <t>テイキテキ</t>
    </rPh>
    <rPh sb="68" eb="69">
      <t>ナド</t>
    </rPh>
    <rPh sb="70" eb="72">
      <t>シュウゼン</t>
    </rPh>
    <rPh sb="73" eb="74">
      <t>オコナ</t>
    </rPh>
    <phoneticPr fontId="4"/>
  </si>
  <si>
    <t>　供用開始13年目を迎え処理区域・処理人口は年々拡大し収益も上がってきているものの、建設費に係る償還金も増大している。償還金の財源としては使用料のほか、交付税措置相当分の一般会計からの繰入金を充てているが、赤字補てんとしての繰入金の増加も想定される。
　経営の安定化には収入（使用料）の確保が重要事項であり、未接続者への加入啓発に努力する一方、料金改定を含めた収入確保及び効率的な支出に努める必要がある。
　また、使用料以外の収入として太陽光発電による収入があるが、その他の収入源について汚泥の活用等検討する必要がある。</t>
    <rPh sb="207" eb="210">
      <t>シヨウリョウ</t>
    </rPh>
    <rPh sb="210" eb="212">
      <t>イガイ</t>
    </rPh>
    <rPh sb="213" eb="215">
      <t>シュウニュウ</t>
    </rPh>
    <rPh sb="218" eb="221">
      <t>タイヨウコウ</t>
    </rPh>
    <rPh sb="221" eb="223">
      <t>ハツデン</t>
    </rPh>
    <rPh sb="226" eb="228">
      <t>シュウニュウ</t>
    </rPh>
    <rPh sb="235" eb="236">
      <t>ホカ</t>
    </rPh>
    <rPh sb="237" eb="240">
      <t>シュウニュウゲン</t>
    </rPh>
    <rPh sb="244" eb="246">
      <t>オデイ</t>
    </rPh>
    <rPh sb="247" eb="249">
      <t>カツヨウ</t>
    </rPh>
    <rPh sb="249" eb="250">
      <t>ナド</t>
    </rPh>
    <rPh sb="250" eb="252">
      <t>ケントウ</t>
    </rPh>
    <rPh sb="254" eb="256">
      <t>ヒツヨウ</t>
    </rPh>
    <phoneticPr fontId="4"/>
  </si>
  <si>
    <t>本町の公共下水道事業は、平成25年度に全体計画の見直しをし、全体計画面積を320.5haとし令和7年度に整備を完了する計画である。平成30年度末において204haを整備しており、整備率は63.5%である。
　平成18年6月から供用開始しており、処理区域・処理人口が拡大している。
　水洗化率は横ばいとなったが、類似団体平均値を超える値となっている。
　施設利用率は類似団体平均値に及ばないものの流入量の増加とともに、年々上昇している。
　平成17年3月の市町村合併により特定環境保全公共下水道事業との2事業をおこなっており、分析上経費を案分している。
　経費回収率は、使用料金が増加したものの、処理場増設に伴い建設費が増加した為に横ばいとなった。
　収益的収支比率は、使用料収入は増加し、また分流式の経費の増に伴い他会計からの繰入金が増となった為に増加した。
　汚水処理整備済み地区の未接続者対策や新たな整備地区の早期接続の啓発を行い、経営安定化に向けた収益の増加を図る必要がある。</t>
    <rPh sb="46" eb="48">
      <t>レイワ</t>
    </rPh>
    <rPh sb="141" eb="144">
      <t>スイセンカ</t>
    </rPh>
    <rPh sb="144" eb="145">
      <t>リツ</t>
    </rPh>
    <rPh sb="146" eb="147">
      <t>ヨコ</t>
    </rPh>
    <rPh sb="197" eb="199">
      <t>リュウニュウ</t>
    </rPh>
    <rPh sb="199" eb="200">
      <t>リョウ</t>
    </rPh>
    <rPh sb="201" eb="203">
      <t>ゾウカ</t>
    </rPh>
    <rPh sb="297" eb="300">
      <t>ショリジョウ</t>
    </rPh>
    <rPh sb="300" eb="302">
      <t>ゾウセツ</t>
    </rPh>
    <rPh sb="303" eb="304">
      <t>トモナ</t>
    </rPh>
    <rPh sb="309" eb="311">
      <t>ゾウカ</t>
    </rPh>
    <rPh sb="313" eb="314">
      <t>タメ</t>
    </rPh>
    <rPh sb="315" eb="316">
      <t>ヨコ</t>
    </rPh>
    <rPh sb="346" eb="348">
      <t>ブンリュウ</t>
    </rPh>
    <rPh sb="348" eb="349">
      <t>シキ</t>
    </rPh>
    <rPh sb="350" eb="352">
      <t>ケイヒ</t>
    </rPh>
    <rPh sb="353" eb="354">
      <t>ゾウ</t>
    </rPh>
    <rPh sb="355" eb="356">
      <t>トモナ</t>
    </rPh>
    <rPh sb="357" eb="358">
      <t>タ</t>
    </rPh>
    <rPh sb="358" eb="360">
      <t>カイケイ</t>
    </rPh>
    <rPh sb="363" eb="365">
      <t>クリイレ</t>
    </rPh>
    <rPh sb="365" eb="366">
      <t>キン</t>
    </rPh>
    <rPh sb="367" eb="368">
      <t>ゾウ</t>
    </rPh>
    <rPh sb="372" eb="373">
      <t>タメ</t>
    </rPh>
    <rPh sb="374" eb="376">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</si>
</sst>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E2-49AF-8B66-C910F003735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0.15</c:v>
                </c:pt>
                <c:pt idx="4">
                  <c:v>0.25</c:v>
                </c:pt>
              </c:numCache>
            </c:numRef>
          </c:val>
          <c:smooth val="0"/>
          <c:extLst>
            <c:ext xmlns:c16="http://schemas.microsoft.com/office/drawing/2014/chart" uri="{C3380CC4-5D6E-409C-BE32-E72D297353CC}">
              <c16:uniqueId val="{00000001-6AE2-49AF-8B66-C910F003735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31.13</c:v>
                </c:pt>
                <c:pt idx="1">
                  <c:v>33.22</c:v>
                </c:pt>
                <c:pt idx="2">
                  <c:v>35</c:v>
                </c:pt>
                <c:pt idx="3">
                  <c:v>35.81</c:v>
                </c:pt>
                <c:pt idx="4">
                  <c:v>39.28</c:v>
                </c:pt>
              </c:numCache>
            </c:numRef>
          </c:val>
          <c:extLst>
            <c:ext xmlns:c16="http://schemas.microsoft.com/office/drawing/2014/chart" uri="{C3380CC4-5D6E-409C-BE32-E72D297353CC}">
              <c16:uniqueId val="{00000000-477B-4210-A6F6-6DCA9498C58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42.4</c:v>
                </c:pt>
                <c:pt idx="4">
                  <c:v>45.44</c:v>
                </c:pt>
              </c:numCache>
            </c:numRef>
          </c:val>
          <c:smooth val="0"/>
          <c:extLst>
            <c:ext xmlns:c16="http://schemas.microsoft.com/office/drawing/2014/chart" uri="{C3380CC4-5D6E-409C-BE32-E72D297353CC}">
              <c16:uniqueId val="{00000001-477B-4210-A6F6-6DCA9498C58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67.989999999999995</c:v>
                </c:pt>
                <c:pt idx="1">
                  <c:v>72.099999999999994</c:v>
                </c:pt>
                <c:pt idx="2">
                  <c:v>73.27</c:v>
                </c:pt>
                <c:pt idx="3">
                  <c:v>74.650000000000006</c:v>
                </c:pt>
                <c:pt idx="4">
                  <c:v>73.5</c:v>
                </c:pt>
              </c:numCache>
            </c:numRef>
          </c:val>
          <c:extLst>
            <c:ext xmlns:c16="http://schemas.microsoft.com/office/drawing/2014/chart" uri="{C3380CC4-5D6E-409C-BE32-E72D297353CC}">
              <c16:uniqueId val="{00000000-8084-4D70-9A6A-5E9EA492BC1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65.77</c:v>
                </c:pt>
                <c:pt idx="4">
                  <c:v>65.97</c:v>
                </c:pt>
              </c:numCache>
            </c:numRef>
          </c:val>
          <c:smooth val="0"/>
          <c:extLst>
            <c:ext xmlns:c16="http://schemas.microsoft.com/office/drawing/2014/chart" uri="{C3380CC4-5D6E-409C-BE32-E72D297353CC}">
              <c16:uniqueId val="{00000001-8084-4D70-9A6A-5E9EA492BC1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90.99</c:v>
                </c:pt>
                <c:pt idx="1">
                  <c:v>88.74</c:v>
                </c:pt>
                <c:pt idx="2">
                  <c:v>80.67</c:v>
                </c:pt>
                <c:pt idx="3">
                  <c:v>79.599999999999994</c:v>
                </c:pt>
                <c:pt idx="4">
                  <c:v>89.6</c:v>
                </c:pt>
              </c:numCache>
            </c:numRef>
          </c:val>
          <c:extLst>
            <c:ext xmlns:c16="http://schemas.microsoft.com/office/drawing/2014/chart" uri="{C3380CC4-5D6E-409C-BE32-E72D297353CC}">
              <c16:uniqueId val="{00000000-A8EB-4C0D-9EBB-DFA577BC08A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EB-4C0D-9EBB-DFA577BC08A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FD-4EA9-A757-1C7893E27A7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FD-4EA9-A757-1C7893E27A7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A3-4B7F-B7F1-A3A7718BC91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A3-4B7F-B7F1-A3A7718BC91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5C-4C40-9A86-F8361787647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5C-4C40-9A86-F8361787647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85-44E6-9076-5AFB7757816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85-44E6-9076-5AFB7757816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1612.61</c:v>
                </c:pt>
                <c:pt idx="1">
                  <c:v>2035.79</c:v>
                </c:pt>
                <c:pt idx="2">
                  <c:v>1188.5</c:v>
                </c:pt>
                <c:pt idx="3">
                  <c:v>1216.56</c:v>
                </c:pt>
                <c:pt idx="4">
                  <c:v>640.72</c:v>
                </c:pt>
              </c:numCache>
            </c:numRef>
          </c:val>
          <c:extLst>
            <c:ext xmlns:c16="http://schemas.microsoft.com/office/drawing/2014/chart" uri="{C3380CC4-5D6E-409C-BE32-E72D297353CC}">
              <c16:uniqueId val="{00000000-BC1A-43D2-BD3F-7DD0D592494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876.19</c:v>
                </c:pt>
                <c:pt idx="4">
                  <c:v>722.53</c:v>
                </c:pt>
              </c:numCache>
            </c:numRef>
          </c:val>
          <c:smooth val="0"/>
          <c:extLst>
            <c:ext xmlns:c16="http://schemas.microsoft.com/office/drawing/2014/chart" uri="{C3380CC4-5D6E-409C-BE32-E72D297353CC}">
              <c16:uniqueId val="{00000001-BC1A-43D2-BD3F-7DD0D592494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61.21</c:v>
                </c:pt>
                <c:pt idx="1">
                  <c:v>57.54</c:v>
                </c:pt>
                <c:pt idx="2">
                  <c:v>80.319999999999993</c:v>
                </c:pt>
                <c:pt idx="3">
                  <c:v>83.6</c:v>
                </c:pt>
                <c:pt idx="4">
                  <c:v>83.86</c:v>
                </c:pt>
              </c:numCache>
            </c:numRef>
          </c:val>
          <c:extLst>
            <c:ext xmlns:c16="http://schemas.microsoft.com/office/drawing/2014/chart" uri="{C3380CC4-5D6E-409C-BE32-E72D297353CC}">
              <c16:uniqueId val="{00000000-9ADF-4D3D-BBC8-EC905F4FF17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75.7</c:v>
                </c:pt>
                <c:pt idx="4">
                  <c:v>74.61</c:v>
                </c:pt>
              </c:numCache>
            </c:numRef>
          </c:val>
          <c:smooth val="0"/>
          <c:extLst>
            <c:ext xmlns:c16="http://schemas.microsoft.com/office/drawing/2014/chart" uri="{C3380CC4-5D6E-409C-BE32-E72D297353CC}">
              <c16:uniqueId val="{00000001-9ADF-4D3D-BBC8-EC905F4FF17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266</c:v>
                </c:pt>
                <c:pt idx="1">
                  <c:v>283.19</c:v>
                </c:pt>
                <c:pt idx="2">
                  <c:v>204.71</c:v>
                </c:pt>
                <c:pt idx="3">
                  <c:v>207.04</c:v>
                </c:pt>
                <c:pt idx="4">
                  <c:v>192.9</c:v>
                </c:pt>
              </c:numCache>
            </c:numRef>
          </c:val>
          <c:extLst>
            <c:ext xmlns:c16="http://schemas.microsoft.com/office/drawing/2014/chart" uri="{C3380CC4-5D6E-409C-BE32-E72D297353CC}">
              <c16:uniqueId val="{00000000-9663-4782-8539-0A3275F52DA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230.04</c:v>
                </c:pt>
                <c:pt idx="4">
                  <c:v>233.5</c:v>
                </c:pt>
              </c:numCache>
            </c:numRef>
          </c:val>
          <c:smooth val="0"/>
          <c:extLst>
            <c:ext xmlns:c16="http://schemas.microsoft.com/office/drawing/2014/chart" uri="{C3380CC4-5D6E-409C-BE32-E72D297353CC}">
              <c16:uniqueId val="{00000001-9663-4782-8539-0A3275F52DA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L52" zoomScale="85" zoomScaleNormal="8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佐賀県　みやき町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Cc3</v>
      </c>
      <c r="X8" s="48"/>
      <c r="Y8" s="48"/>
      <c r="Z8" s="48"/>
      <c r="AA8" s="48"/>
      <c r="AB8" s="48"/>
      <c r="AC8" s="48"/>
      <c r="AD8" s="49" t="str">
        <f>データ!$M$6</f>
        <v>非設置</v>
      </c>
      <c r="AE8" s="49"/>
      <c r="AF8" s="49"/>
      <c r="AG8" s="49"/>
      <c r="AH8" s="49"/>
      <c r="AI8" s="49"/>
      <c r="AJ8" s="49"/>
      <c r="AK8" s="3"/>
      <c r="AL8" s="50">
        <f>データ!S6</f>
        <v>25548</v>
      </c>
      <c r="AM8" s="50"/>
      <c r="AN8" s="50"/>
      <c r="AO8" s="50"/>
      <c r="AP8" s="50"/>
      <c r="AQ8" s="50"/>
      <c r="AR8" s="50"/>
      <c r="AS8" s="50"/>
      <c r="AT8" s="45">
        <f>データ!T6</f>
        <v>51.92</v>
      </c>
      <c r="AU8" s="45"/>
      <c r="AV8" s="45"/>
      <c r="AW8" s="45"/>
      <c r="AX8" s="45"/>
      <c r="AY8" s="45"/>
      <c r="AZ8" s="45"/>
      <c r="BA8" s="45"/>
      <c r="BB8" s="45">
        <f>データ!U6</f>
        <v>492.06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24.15</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6181</v>
      </c>
      <c r="AM10" s="50"/>
      <c r="AN10" s="50"/>
      <c r="AO10" s="50"/>
      <c r="AP10" s="50"/>
      <c r="AQ10" s="50"/>
      <c r="AR10" s="50"/>
      <c r="AS10" s="50"/>
      <c r="AT10" s="45">
        <f>データ!W6</f>
        <v>2.04</v>
      </c>
      <c r="AU10" s="45"/>
      <c r="AV10" s="45"/>
      <c r="AW10" s="45"/>
      <c r="AX10" s="45"/>
      <c r="AY10" s="45"/>
      <c r="AZ10" s="45"/>
      <c r="BA10" s="45"/>
      <c r="BB10" s="45">
        <f>データ!X6</f>
        <v>3029.9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ip5WWIisoCkik0MSdfYHm7ah8A8Aes2ia+iaEsplLNjWaEdufZ/gs9spsgn+6ErcZxbqwKQmfHksEP9vEK8r5A==" saltValue="Txle4TgvmEc8HM/NwdiqV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413461</v>
      </c>
      <c r="D6" s="33">
        <f t="shared" si="3"/>
        <v>47</v>
      </c>
      <c r="E6" s="33">
        <f t="shared" si="3"/>
        <v>17</v>
      </c>
      <c r="F6" s="33">
        <f t="shared" si="3"/>
        <v>1</v>
      </c>
      <c r="G6" s="33">
        <f t="shared" si="3"/>
        <v>0</v>
      </c>
      <c r="H6" s="33" t="str">
        <f t="shared" si="3"/>
        <v>佐賀県　みやき町</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24.15</v>
      </c>
      <c r="Q6" s="34">
        <f t="shared" si="3"/>
        <v>100</v>
      </c>
      <c r="R6" s="34">
        <f t="shared" si="3"/>
        <v>3780</v>
      </c>
      <c r="S6" s="34">
        <f t="shared" si="3"/>
        <v>25548</v>
      </c>
      <c r="T6" s="34">
        <f t="shared" si="3"/>
        <v>51.92</v>
      </c>
      <c r="U6" s="34">
        <f t="shared" si="3"/>
        <v>492.06</v>
      </c>
      <c r="V6" s="34">
        <f t="shared" si="3"/>
        <v>6181</v>
      </c>
      <c r="W6" s="34">
        <f t="shared" si="3"/>
        <v>2.04</v>
      </c>
      <c r="X6" s="34">
        <f t="shared" si="3"/>
        <v>3029.9</v>
      </c>
      <c r="Y6" s="35">
        <f>IF(Y7="",NA(),Y7)</f>
        <v>90.99</v>
      </c>
      <c r="Z6" s="35">
        <f t="shared" ref="Z6:AH6" si="4">IF(Z7="",NA(),Z7)</f>
        <v>88.74</v>
      </c>
      <c r="AA6" s="35">
        <f t="shared" si="4"/>
        <v>80.67</v>
      </c>
      <c r="AB6" s="35">
        <f t="shared" si="4"/>
        <v>79.599999999999994</v>
      </c>
      <c r="AC6" s="35">
        <f t="shared" si="4"/>
        <v>89.6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1612.61</v>
      </c>
      <c r="BG6" s="35">
        <f t="shared" ref="BG6:BO6" si="7">IF(BG7="",NA(),BG7)</f>
        <v>2035.79</v>
      </c>
      <c r="BH6" s="35">
        <f t="shared" si="7"/>
        <v>1188.5</v>
      </c>
      <c r="BI6" s="35">
        <f t="shared" si="7"/>
        <v>1216.56</v>
      </c>
      <c r="BJ6" s="35">
        <f t="shared" si="7"/>
        <v>640.72</v>
      </c>
      <c r="BK6" s="35">
        <f t="shared" si="7"/>
        <v>1315.67</v>
      </c>
      <c r="BL6" s="35">
        <f t="shared" si="7"/>
        <v>1240.1600000000001</v>
      </c>
      <c r="BM6" s="35">
        <f t="shared" si="7"/>
        <v>1193.49</v>
      </c>
      <c r="BN6" s="35">
        <f t="shared" si="7"/>
        <v>876.19</v>
      </c>
      <c r="BO6" s="35">
        <f t="shared" si="7"/>
        <v>722.53</v>
      </c>
      <c r="BP6" s="34" t="str">
        <f>IF(BP7="","",IF(BP7="-","【-】","【"&amp;SUBSTITUTE(TEXT(BP7,"#,##0.00"),"-","△")&amp;"】"))</f>
        <v>【682.78】</v>
      </c>
      <c r="BQ6" s="35">
        <f>IF(BQ7="",NA(),BQ7)</f>
        <v>61.21</v>
      </c>
      <c r="BR6" s="35">
        <f t="shared" ref="BR6:BZ6" si="8">IF(BR7="",NA(),BR7)</f>
        <v>57.54</v>
      </c>
      <c r="BS6" s="35">
        <f t="shared" si="8"/>
        <v>80.319999999999993</v>
      </c>
      <c r="BT6" s="35">
        <f t="shared" si="8"/>
        <v>83.6</v>
      </c>
      <c r="BU6" s="35">
        <f t="shared" si="8"/>
        <v>83.86</v>
      </c>
      <c r="BV6" s="35">
        <f t="shared" si="8"/>
        <v>60.78</v>
      </c>
      <c r="BW6" s="35">
        <f t="shared" si="8"/>
        <v>60.17</v>
      </c>
      <c r="BX6" s="35">
        <f t="shared" si="8"/>
        <v>65.569999999999993</v>
      </c>
      <c r="BY6" s="35">
        <f t="shared" si="8"/>
        <v>75.7</v>
      </c>
      <c r="BZ6" s="35">
        <f t="shared" si="8"/>
        <v>74.61</v>
      </c>
      <c r="CA6" s="34" t="str">
        <f>IF(CA7="","",IF(CA7="-","【-】","【"&amp;SUBSTITUTE(TEXT(CA7,"#,##0.00"),"-","△")&amp;"】"))</f>
        <v>【100.91】</v>
      </c>
      <c r="CB6" s="35">
        <f>IF(CB7="",NA(),CB7)</f>
        <v>266</v>
      </c>
      <c r="CC6" s="35">
        <f t="shared" ref="CC6:CK6" si="9">IF(CC7="",NA(),CC7)</f>
        <v>283.19</v>
      </c>
      <c r="CD6" s="35">
        <f t="shared" si="9"/>
        <v>204.71</v>
      </c>
      <c r="CE6" s="35">
        <f t="shared" si="9"/>
        <v>207.04</v>
      </c>
      <c r="CF6" s="35">
        <f t="shared" si="9"/>
        <v>192.9</v>
      </c>
      <c r="CG6" s="35">
        <f t="shared" si="9"/>
        <v>276.26</v>
      </c>
      <c r="CH6" s="35">
        <f t="shared" si="9"/>
        <v>281.52999999999997</v>
      </c>
      <c r="CI6" s="35">
        <f t="shared" si="9"/>
        <v>263.04000000000002</v>
      </c>
      <c r="CJ6" s="35">
        <f t="shared" si="9"/>
        <v>230.04</v>
      </c>
      <c r="CK6" s="35">
        <f t="shared" si="9"/>
        <v>233.5</v>
      </c>
      <c r="CL6" s="34" t="str">
        <f>IF(CL7="","",IF(CL7="-","【-】","【"&amp;SUBSTITUTE(TEXT(CL7,"#,##0.00"),"-","△")&amp;"】"))</f>
        <v>【136.86】</v>
      </c>
      <c r="CM6" s="35">
        <f>IF(CM7="",NA(),CM7)</f>
        <v>31.13</v>
      </c>
      <c r="CN6" s="35">
        <f t="shared" ref="CN6:CV6" si="10">IF(CN7="",NA(),CN7)</f>
        <v>33.22</v>
      </c>
      <c r="CO6" s="35">
        <f t="shared" si="10"/>
        <v>35</v>
      </c>
      <c r="CP6" s="35">
        <f t="shared" si="10"/>
        <v>35.81</v>
      </c>
      <c r="CQ6" s="35">
        <f t="shared" si="10"/>
        <v>39.28</v>
      </c>
      <c r="CR6" s="35">
        <f t="shared" si="10"/>
        <v>41.63</v>
      </c>
      <c r="CS6" s="35">
        <f t="shared" si="10"/>
        <v>44.89</v>
      </c>
      <c r="CT6" s="35">
        <f t="shared" si="10"/>
        <v>40.75</v>
      </c>
      <c r="CU6" s="35">
        <f t="shared" si="10"/>
        <v>42.4</v>
      </c>
      <c r="CV6" s="35">
        <f t="shared" si="10"/>
        <v>45.44</v>
      </c>
      <c r="CW6" s="34" t="str">
        <f>IF(CW7="","",IF(CW7="-","【-】","【"&amp;SUBSTITUTE(TEXT(CW7,"#,##0.00"),"-","△")&amp;"】"))</f>
        <v>【58.98】</v>
      </c>
      <c r="CX6" s="35">
        <f>IF(CX7="",NA(),CX7)</f>
        <v>67.989999999999995</v>
      </c>
      <c r="CY6" s="35">
        <f t="shared" ref="CY6:DG6" si="11">IF(CY7="",NA(),CY7)</f>
        <v>72.099999999999994</v>
      </c>
      <c r="CZ6" s="35">
        <f t="shared" si="11"/>
        <v>73.27</v>
      </c>
      <c r="DA6" s="35">
        <f t="shared" si="11"/>
        <v>74.650000000000006</v>
      </c>
      <c r="DB6" s="35">
        <f t="shared" si="11"/>
        <v>73.5</v>
      </c>
      <c r="DC6" s="35">
        <f t="shared" si="11"/>
        <v>66.33</v>
      </c>
      <c r="DD6" s="35">
        <f t="shared" si="11"/>
        <v>64.89</v>
      </c>
      <c r="DE6" s="35">
        <f t="shared" si="11"/>
        <v>64.97</v>
      </c>
      <c r="DF6" s="35">
        <f t="shared" si="11"/>
        <v>65.77</v>
      </c>
      <c r="DG6" s="35">
        <f t="shared" si="11"/>
        <v>65.97</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0.33</v>
      </c>
      <c r="EL6" s="35">
        <f t="shared" si="14"/>
        <v>0.21</v>
      </c>
      <c r="EM6" s="35">
        <f t="shared" si="14"/>
        <v>0.15</v>
      </c>
      <c r="EN6" s="35">
        <f t="shared" si="14"/>
        <v>0.25</v>
      </c>
      <c r="EO6" s="34" t="str">
        <f>IF(EO7="","",IF(EO7="-","【-】","【"&amp;SUBSTITUTE(TEXT(EO7,"#,##0.00"),"-","△")&amp;"】"))</f>
        <v>【0.23】</v>
      </c>
    </row>
    <row r="7" spans="1:145" s="36" customFormat="1" x14ac:dyDescent="0.2">
      <c r="A7" s="28"/>
      <c r="B7" s="37">
        <v>2018</v>
      </c>
      <c r="C7" s="37">
        <v>413461</v>
      </c>
      <c r="D7" s="37">
        <v>47</v>
      </c>
      <c r="E7" s="37">
        <v>17</v>
      </c>
      <c r="F7" s="37">
        <v>1</v>
      </c>
      <c r="G7" s="37">
        <v>0</v>
      </c>
      <c r="H7" s="37" t="s">
        <v>97</v>
      </c>
      <c r="I7" s="37" t="s">
        <v>98</v>
      </c>
      <c r="J7" s="37" t="s">
        <v>99</v>
      </c>
      <c r="K7" s="37" t="s">
        <v>100</v>
      </c>
      <c r="L7" s="37" t="s">
        <v>101</v>
      </c>
      <c r="M7" s="37" t="s">
        <v>102</v>
      </c>
      <c r="N7" s="38" t="s">
        <v>103</v>
      </c>
      <c r="O7" s="38" t="s">
        <v>104</v>
      </c>
      <c r="P7" s="38">
        <v>24.15</v>
      </c>
      <c r="Q7" s="38">
        <v>100</v>
      </c>
      <c r="R7" s="38">
        <v>3780</v>
      </c>
      <c r="S7" s="38">
        <v>25548</v>
      </c>
      <c r="T7" s="38">
        <v>51.92</v>
      </c>
      <c r="U7" s="38">
        <v>492.06</v>
      </c>
      <c r="V7" s="38">
        <v>6181</v>
      </c>
      <c r="W7" s="38">
        <v>2.04</v>
      </c>
      <c r="X7" s="38">
        <v>3029.9</v>
      </c>
      <c r="Y7" s="38">
        <v>90.99</v>
      </c>
      <c r="Z7" s="38">
        <v>88.74</v>
      </c>
      <c r="AA7" s="38">
        <v>80.67</v>
      </c>
      <c r="AB7" s="38">
        <v>79.599999999999994</v>
      </c>
      <c r="AC7" s="38">
        <v>89.6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1612.61</v>
      </c>
      <c r="BG7" s="38">
        <v>2035.79</v>
      </c>
      <c r="BH7" s="38">
        <v>1188.5</v>
      </c>
      <c r="BI7" s="38">
        <v>1216.56</v>
      </c>
      <c r="BJ7" s="38">
        <v>640.72</v>
      </c>
      <c r="BK7" s="38">
        <v>1315.67</v>
      </c>
      <c r="BL7" s="38">
        <v>1240.1600000000001</v>
      </c>
      <c r="BM7" s="38">
        <v>1193.49</v>
      </c>
      <c r="BN7" s="38">
        <v>876.19</v>
      </c>
      <c r="BO7" s="38">
        <v>722.53</v>
      </c>
      <c r="BP7" s="38">
        <v>682.78</v>
      </c>
      <c r="BQ7" s="38">
        <v>61.21</v>
      </c>
      <c r="BR7" s="38">
        <v>57.54</v>
      </c>
      <c r="BS7" s="38">
        <v>80.319999999999993</v>
      </c>
      <c r="BT7" s="38">
        <v>83.6</v>
      </c>
      <c r="BU7" s="38">
        <v>83.86</v>
      </c>
      <c r="BV7" s="38">
        <v>60.78</v>
      </c>
      <c r="BW7" s="38">
        <v>60.17</v>
      </c>
      <c r="BX7" s="38">
        <v>65.569999999999993</v>
      </c>
      <c r="BY7" s="38">
        <v>75.7</v>
      </c>
      <c r="BZ7" s="38">
        <v>74.61</v>
      </c>
      <c r="CA7" s="38">
        <v>100.91</v>
      </c>
      <c r="CB7" s="38">
        <v>266</v>
      </c>
      <c r="CC7" s="38">
        <v>283.19</v>
      </c>
      <c r="CD7" s="38">
        <v>204.71</v>
      </c>
      <c r="CE7" s="38">
        <v>207.04</v>
      </c>
      <c r="CF7" s="38">
        <v>192.9</v>
      </c>
      <c r="CG7" s="38">
        <v>276.26</v>
      </c>
      <c r="CH7" s="38">
        <v>281.52999999999997</v>
      </c>
      <c r="CI7" s="38">
        <v>263.04000000000002</v>
      </c>
      <c r="CJ7" s="38">
        <v>230.04</v>
      </c>
      <c r="CK7" s="38">
        <v>233.5</v>
      </c>
      <c r="CL7" s="38">
        <v>136.86000000000001</v>
      </c>
      <c r="CM7" s="38">
        <v>31.13</v>
      </c>
      <c r="CN7" s="38">
        <v>33.22</v>
      </c>
      <c r="CO7" s="38">
        <v>35</v>
      </c>
      <c r="CP7" s="38">
        <v>35.81</v>
      </c>
      <c r="CQ7" s="38">
        <v>39.28</v>
      </c>
      <c r="CR7" s="38">
        <v>41.63</v>
      </c>
      <c r="CS7" s="38">
        <v>44.89</v>
      </c>
      <c r="CT7" s="38">
        <v>40.75</v>
      </c>
      <c r="CU7" s="38">
        <v>42.4</v>
      </c>
      <c r="CV7" s="38">
        <v>45.44</v>
      </c>
      <c r="CW7" s="38">
        <v>58.98</v>
      </c>
      <c r="CX7" s="38">
        <v>67.989999999999995</v>
      </c>
      <c r="CY7" s="38">
        <v>72.099999999999994</v>
      </c>
      <c r="CZ7" s="38">
        <v>73.27</v>
      </c>
      <c r="DA7" s="38">
        <v>74.650000000000006</v>
      </c>
      <c r="DB7" s="38">
        <v>73.5</v>
      </c>
      <c r="DC7" s="38">
        <v>66.33</v>
      </c>
      <c r="DD7" s="38">
        <v>64.89</v>
      </c>
      <c r="DE7" s="38">
        <v>64.97</v>
      </c>
      <c r="DF7" s="38">
        <v>65.77</v>
      </c>
      <c r="DG7" s="38">
        <v>65.97</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0.33</v>
      </c>
      <c r="EL7" s="38">
        <v>0.21</v>
      </c>
      <c r="EM7" s="38">
        <v>0.15</v>
      </c>
      <c r="EN7" s="38">
        <v>0.25</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みやき町役場</cp:lastModifiedBy>
  <dcterms:created xsi:type="dcterms:W3CDTF">2019-12-05T05:07:42Z</dcterms:created>
  <dcterms:modified xsi:type="dcterms:W3CDTF">2020-01-31T04:44:58Z</dcterms:modified>
  <cp:category/>
</cp:coreProperties>
</file>