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1.13\共有フォルダ\下水道課\管理担当\■佐賀県、協会等調査、アンケート\■市町村課\公営企業関連\公営企業　経営比較分析表\H30\【経営比較分析表】2018_413461_47_1718\"/>
    </mc:Choice>
  </mc:AlternateContent>
  <workbookProtection workbookAlgorithmName="SHA-512" workbookHashValue="v2KxwjXvUYhntU/TH0tpfIGxcKoh8ptElZLHUUlISadXE3kxHPBRR/MwQe+Jucy7KKJA1oqi8CPfHJeRUWF+VQ==" workbookSaltValue="txihKBBkTDusqC3P7gg2/A=="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<sst xmlns="http://schemas.openxmlformats.org/spreadsheetml/2006/main" count="233" uniqueCount="114">
  <si>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</si>
  <si>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</si>
  <si>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</si>
  <si>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</si>
  <si>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</si>
  <si>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</si>
  <si>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</si>
  <si>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</si>
  <si>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</si>
  <si>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</si>
  <si>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</si>
  <si>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</si>
  <si>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</si>
  <si>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</si>
  <si>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</si>
  <si>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</si>
  <si>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</si>
  <si>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</si>
  <si>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</si>
  <si>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</si>
  <si>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</si>
  <si>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</si>
  <si>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</si>
  <si>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</si>
  <si>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</si>
  <si>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</si>
  <si>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</si>
  <si>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</si>
  <si>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</si>
  <si>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</si>
  <si>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</si>
  <si>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</si>
  <si>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</si>
  <si>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</si>
  <si>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</si>
  <si>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</si>
  <si>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</si>
  <si>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</si>
  <si>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</si>
  <si>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</si>
  <si>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</si>
  <si>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</si>
  <si>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</si>
  <si>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</si>
  <si>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</si>
  <si>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</si>
  <si>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</si>
  <si>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</si>
  <si>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</si>
  <si>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</si>
  <si>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</si>
  <si>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</si>
  <si>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</si>
  <si>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</si>
  <si>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</si>
  <si>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</si>
  <si>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</si>
  <si>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</si>
  <si>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</si>
  <si>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</si>
  <si>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</si>
  <si>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</si>
  <si>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</si>
  <si>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</si>
  <si>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</si>
  <si>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</si>
  <si>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</si>
  <si>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</si>
  <si>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</si>
  <si>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</si>
  <si>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</si>
  <si>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</si>
  <si>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</si>
  <si>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</si>
  <si>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</si>
  <si>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</si>
  <si>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</si>
  <si>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</si>
  <si>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</si>
  <si>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</si>
  <si>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</si>
  <si>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</si>
  <si>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</si>
  <si>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</si>
  <si>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</si>
  <si>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</si>
  <si>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</si>
  <si>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</si>
  <si>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</si>
  <si>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</si>
  <si>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</si>
  <si>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</si>
  <si>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</si>
  <si>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</si>
  <si>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</si>
  <si>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</si>
  <si>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</si>
  <si>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</si>
  <si>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みやき町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</si>
  <si>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</si>
  <si>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</si>
  <si>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</si>
  <si>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</si>
  <si>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</si>
  <si>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</si>
  <si>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</si>
  <si>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</si>
  <si>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</si>
  <si>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</si>
  <si>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</si>
  <si>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</si>
  <si>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平成18年の供用開始から13年目であり老朽化対策については実施していないが、処理施設のポンプ等の機器については、定期的にオーバーホール等の修繕を行っている。
　今後想定される大規模改修を視野に入れた計画的な財源確保をおこなっていく必要があり、ストックマネジメント計画等を整備していく。</t>
    <phoneticPr fontId="4"/>
  </si>
  <si>
    <t>　供用開始13年目を迎え処理区域・処理人口は年々拡大し収益も上がってきているものの、建設費に係る償還金も増大している。償還金の財源としては使用料のほか、交付税措置相当分の一般会計からの繰入金を充てているが、赤字補てんとしての繰入金の増加も想定される。
　経営の安定化には収入（使用料）の確保が重要事項であり、未接続者への加入啓発に努力する一方、料金改定を含めた収入確保及び効率的な支出に努める必要がある。
　また、使用料以外の収入として太陽光発電による収入があるが、その他の収入源について汚泥の活用等検討する必要がある。</t>
    <phoneticPr fontId="4"/>
  </si>
  <si>
    <t xml:space="preserve">　本事業は平成25年度に全体計画の見直しをし210.5haとし、令和7年度に整備を完了する計画である。平成30年度末において116haを整備しており、整備率は55%である。
　平成18年6月から供用開始しており、処理区域・処理人口が拡大しているため、水洗化率、施設利用率は年々上昇している。
　平成17年3月の市町村合併により公共下水道事業との2事業をおこなっており、分析上経費を案分している。
　経費回収率は、使用料金が増加したため上昇している。
　収益的収支比率は、使用料収入は増加し、また分流式の経費の増に伴い他会計からの繰入金が増となった為に増加した。
　汚水処理整備済み地区の未接続者対策や新たな整備地区の早期接続の啓発を行い、経営安定化に向けた収益の増加を図る必要がある。
</t>
    <rPh sb="32" eb="34">
      <t>レイワ</t>
    </rPh>
    <rPh sb="130" eb="132">
      <t>シセツ</t>
    </rPh>
    <rPh sb="132" eb="134">
      <t>リヨウ</t>
    </rPh>
    <rPh sb="134" eb="135">
      <t>リツ</t>
    </rPh>
    <rPh sb="217" eb="219">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</si>
</sst>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2B-4A6B-A9DB-C946D71BC9F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0.13</c:v>
                </c:pt>
                <c:pt idx="4">
                  <c:v>0.09</c:v>
                </c:pt>
              </c:numCache>
            </c:numRef>
          </c:val>
          <c:smooth val="0"/>
          <c:extLst>
            <c:ext xmlns:c16="http://schemas.microsoft.com/office/drawing/2014/chart" uri="{C3380CC4-5D6E-409C-BE32-E72D297353CC}">
              <c16:uniqueId val="{00000001-D52B-4A6B-A9DB-C946D71BC9F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CB-4204-BCE2-3A2397D5E2A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37.08</c:v>
                </c:pt>
                <c:pt idx="4">
                  <c:v>37.46</c:v>
                </c:pt>
              </c:numCache>
            </c:numRef>
          </c:val>
          <c:smooth val="0"/>
          <c:extLst>
            <c:ext xmlns:c16="http://schemas.microsoft.com/office/drawing/2014/chart" uri="{C3380CC4-5D6E-409C-BE32-E72D297353CC}">
              <c16:uniqueId val="{00000001-76CB-4204-BCE2-3A2397D5E2A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63.19</c:v>
                </c:pt>
                <c:pt idx="1">
                  <c:v>63.44</c:v>
                </c:pt>
                <c:pt idx="2">
                  <c:v>64.92</c:v>
                </c:pt>
                <c:pt idx="3">
                  <c:v>67.37</c:v>
                </c:pt>
                <c:pt idx="4">
                  <c:v>70.69</c:v>
                </c:pt>
              </c:numCache>
            </c:numRef>
          </c:val>
          <c:extLst>
            <c:ext xmlns:c16="http://schemas.microsoft.com/office/drawing/2014/chart" uri="{C3380CC4-5D6E-409C-BE32-E72D297353CC}">
              <c16:uniqueId val="{00000000-6A3C-4230-962B-63278339385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67.22</c:v>
                </c:pt>
                <c:pt idx="4">
                  <c:v>67.459999999999994</c:v>
                </c:pt>
              </c:numCache>
            </c:numRef>
          </c:val>
          <c:smooth val="0"/>
          <c:extLst>
            <c:ext xmlns:c16="http://schemas.microsoft.com/office/drawing/2014/chart" uri="{C3380CC4-5D6E-409C-BE32-E72D297353CC}">
              <c16:uniqueId val="{00000001-6A3C-4230-962B-63278339385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91.68</c:v>
                </c:pt>
                <c:pt idx="1">
                  <c:v>91</c:v>
                </c:pt>
                <c:pt idx="2">
                  <c:v>82.48</c:v>
                </c:pt>
                <c:pt idx="3">
                  <c:v>80.349999999999994</c:v>
                </c:pt>
                <c:pt idx="4">
                  <c:v>108.16</c:v>
                </c:pt>
              </c:numCache>
            </c:numRef>
          </c:val>
          <c:extLst>
            <c:ext xmlns:c16="http://schemas.microsoft.com/office/drawing/2014/chart" uri="{C3380CC4-5D6E-409C-BE32-E72D297353CC}">
              <c16:uniqueId val="{00000000-E76F-4BFE-88CB-E625879A93D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6F-4BFE-88CB-E625879A93D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25-4D46-AC52-B899EB2F0BE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25-4D46-AC52-B899EB2F0BE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5A-4901-AF07-F7DC9502F9A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5A-4901-AF07-F7DC9502F9A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B1-49D6-BFFE-823A5C6FD47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B1-49D6-BFFE-823A5C6FD47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82-47E0-A520-4150669D278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82-47E0-A520-4150669D278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944.37</c:v>
                </c:pt>
                <c:pt idx="1">
                  <c:v>1151.5999999999999</c:v>
                </c:pt>
                <c:pt idx="2">
                  <c:v>681.64</c:v>
                </c:pt>
                <c:pt idx="3">
                  <c:v>723</c:v>
                </c:pt>
                <c:pt idx="4">
                  <c:v>327.23</c:v>
                </c:pt>
              </c:numCache>
            </c:numRef>
          </c:val>
          <c:extLst>
            <c:ext xmlns:c16="http://schemas.microsoft.com/office/drawing/2014/chart" uri="{C3380CC4-5D6E-409C-BE32-E72D297353CC}">
              <c16:uniqueId val="{00000000-8938-4390-81BF-8A758B2B108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1223.96</c:v>
                </c:pt>
                <c:pt idx="4">
                  <c:v>1269.1500000000001</c:v>
                </c:pt>
              </c:numCache>
            </c:numRef>
          </c:val>
          <c:smooth val="0"/>
          <c:extLst>
            <c:ext xmlns:c16="http://schemas.microsoft.com/office/drawing/2014/chart" uri="{C3380CC4-5D6E-409C-BE32-E72D297353CC}">
              <c16:uniqueId val="{00000001-8938-4390-81BF-8A758B2B108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65.84</c:v>
                </c:pt>
                <c:pt idx="1">
                  <c:v>65.959999999999994</c:v>
                </c:pt>
                <c:pt idx="2">
                  <c:v>85.27</c:v>
                </c:pt>
                <c:pt idx="3">
                  <c:v>85.52</c:v>
                </c:pt>
                <c:pt idx="4">
                  <c:v>86.94</c:v>
                </c:pt>
              </c:numCache>
            </c:numRef>
          </c:val>
          <c:extLst>
            <c:ext xmlns:c16="http://schemas.microsoft.com/office/drawing/2014/chart" uri="{C3380CC4-5D6E-409C-BE32-E72D297353CC}">
              <c16:uniqueId val="{00000000-33B5-46AC-AD79-6F76AB2FAC4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61.54</c:v>
                </c:pt>
                <c:pt idx="4">
                  <c:v>63.97</c:v>
                </c:pt>
              </c:numCache>
            </c:numRef>
          </c:val>
          <c:smooth val="0"/>
          <c:extLst>
            <c:ext xmlns:c16="http://schemas.microsoft.com/office/drawing/2014/chart" uri="{C3380CC4-5D6E-409C-BE32-E72D297353CC}">
              <c16:uniqueId val="{00000001-33B5-46AC-AD79-6F76AB2FAC4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254.01</c:v>
                </c:pt>
                <c:pt idx="1">
                  <c:v>269.52999999999997</c:v>
                </c:pt>
                <c:pt idx="2">
                  <c:v>209.84</c:v>
                </c:pt>
                <c:pt idx="3">
                  <c:v>217.1</c:v>
                </c:pt>
                <c:pt idx="4">
                  <c:v>199.48</c:v>
                </c:pt>
              </c:numCache>
            </c:numRef>
          </c:val>
          <c:extLst>
            <c:ext xmlns:c16="http://schemas.microsoft.com/office/drawing/2014/chart" uri="{C3380CC4-5D6E-409C-BE32-E72D297353CC}">
              <c16:uniqueId val="{00000000-4434-4EFD-8833-C6A3C18012E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267.86</c:v>
                </c:pt>
                <c:pt idx="4">
                  <c:v>256.82</c:v>
                </c:pt>
              </c:numCache>
            </c:numRef>
          </c:val>
          <c:smooth val="0"/>
          <c:extLst>
            <c:ext xmlns:c16="http://schemas.microsoft.com/office/drawing/2014/chart" uri="{C3380CC4-5D6E-409C-BE32-E72D297353CC}">
              <c16:uniqueId val="{00000001-4434-4EFD-8833-C6A3C18012E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W58"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佐賀県　みやき町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D3</v>
      </c>
      <c r="X8" s="48"/>
      <c r="Y8" s="48"/>
      <c r="Z8" s="48"/>
      <c r="AA8" s="48"/>
      <c r="AB8" s="48"/>
      <c r="AC8" s="48"/>
      <c r="AD8" s="49" t="str">
        <f>データ!$M$6</f>
        <v>非設置</v>
      </c>
      <c r="AE8" s="49"/>
      <c r="AF8" s="49"/>
      <c r="AG8" s="49"/>
      <c r="AH8" s="49"/>
      <c r="AI8" s="49"/>
      <c r="AJ8" s="49"/>
      <c r="AK8" s="3"/>
      <c r="AL8" s="50">
        <f>データ!S6</f>
        <v>25548</v>
      </c>
      <c r="AM8" s="50"/>
      <c r="AN8" s="50"/>
      <c r="AO8" s="50"/>
      <c r="AP8" s="50"/>
      <c r="AQ8" s="50"/>
      <c r="AR8" s="50"/>
      <c r="AS8" s="50"/>
      <c r="AT8" s="45">
        <f>データ!T6</f>
        <v>51.92</v>
      </c>
      <c r="AU8" s="45"/>
      <c r="AV8" s="45"/>
      <c r="AW8" s="45"/>
      <c r="AX8" s="45"/>
      <c r="AY8" s="45"/>
      <c r="AZ8" s="45"/>
      <c r="BA8" s="45"/>
      <c r="BB8" s="45">
        <f>データ!U6</f>
        <v>492.06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14.22</v>
      </c>
      <c r="Q10" s="45"/>
      <c r="R10" s="45"/>
      <c r="S10" s="45"/>
      <c r="T10" s="45"/>
      <c r="U10" s="45"/>
      <c r="V10" s="45"/>
      <c r="W10" s="45">
        <f>データ!Q6</f>
        <v>100</v>
      </c>
      <c r="X10" s="45"/>
      <c r="Y10" s="45"/>
      <c r="Z10" s="45"/>
      <c r="AA10" s="45"/>
      <c r="AB10" s="45"/>
      <c r="AC10" s="45"/>
      <c r="AD10" s="50">
        <f>データ!R6</f>
        <v>3780</v>
      </c>
      <c r="AE10" s="50"/>
      <c r="AF10" s="50"/>
      <c r="AG10" s="50"/>
      <c r="AH10" s="50"/>
      <c r="AI10" s="50"/>
      <c r="AJ10" s="50"/>
      <c r="AK10" s="2"/>
      <c r="AL10" s="50">
        <f>データ!V6</f>
        <v>3641</v>
      </c>
      <c r="AM10" s="50"/>
      <c r="AN10" s="50"/>
      <c r="AO10" s="50"/>
      <c r="AP10" s="50"/>
      <c r="AQ10" s="50"/>
      <c r="AR10" s="50"/>
      <c r="AS10" s="50"/>
      <c r="AT10" s="45">
        <f>データ!W6</f>
        <v>1.1599999999999999</v>
      </c>
      <c r="AU10" s="45"/>
      <c r="AV10" s="45"/>
      <c r="AW10" s="45"/>
      <c r="AX10" s="45"/>
      <c r="AY10" s="45"/>
      <c r="AZ10" s="45"/>
      <c r="BA10" s="45"/>
      <c r="BB10" s="45">
        <f>データ!X6</f>
        <v>3138.79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x5SKP8BEiefxdhcoxdyNnzwrjFvC3xuXW8W+oWDgtIDXw5B1Drh30uwVSAF3v/IOMvY2LAOF/JvsZ5xLNIuLzw==" saltValue="4miGENZsvrYM1yPlZwzS1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413461</v>
      </c>
      <c r="D6" s="33">
        <f t="shared" si="3"/>
        <v>47</v>
      </c>
      <c r="E6" s="33">
        <f t="shared" si="3"/>
        <v>17</v>
      </c>
      <c r="F6" s="33">
        <f t="shared" si="3"/>
        <v>4</v>
      </c>
      <c r="G6" s="33">
        <f t="shared" si="3"/>
        <v>0</v>
      </c>
      <c r="H6" s="33" t="str">
        <f t="shared" si="3"/>
        <v>佐賀県　みやき町</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14.22</v>
      </c>
      <c r="Q6" s="34">
        <f t="shared" si="3"/>
        <v>100</v>
      </c>
      <c r="R6" s="34">
        <f t="shared" si="3"/>
        <v>3780</v>
      </c>
      <c r="S6" s="34">
        <f t="shared" si="3"/>
        <v>25548</v>
      </c>
      <c r="T6" s="34">
        <f t="shared" si="3"/>
        <v>51.92</v>
      </c>
      <c r="U6" s="34">
        <f t="shared" si="3"/>
        <v>492.06</v>
      </c>
      <c r="V6" s="34">
        <f t="shared" si="3"/>
        <v>3641</v>
      </c>
      <c r="W6" s="34">
        <f t="shared" si="3"/>
        <v>1.1599999999999999</v>
      </c>
      <c r="X6" s="34">
        <f t="shared" si="3"/>
        <v>3138.79</v>
      </c>
      <c r="Y6" s="35">
        <f>IF(Y7="",NA(),Y7)</f>
        <v>91.68</v>
      </c>
      <c r="Z6" s="35">
        <f t="shared" ref="Z6:AH6" si="4">IF(Z7="",NA(),Z7)</f>
        <v>91</v>
      </c>
      <c r="AA6" s="35">
        <f t="shared" si="4"/>
        <v>82.48</v>
      </c>
      <c r="AB6" s="35">
        <f t="shared" si="4"/>
        <v>80.349999999999994</v>
      </c>
      <c r="AC6" s="35">
        <f t="shared" si="4"/>
        <v>108.16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944.37</v>
      </c>
      <c r="BG6" s="35">
        <f t="shared" ref="BG6:BO6" si="7">IF(BG7="",NA(),BG7)</f>
        <v>1151.5999999999999</v>
      </c>
      <c r="BH6" s="35">
        <f t="shared" si="7"/>
        <v>681.64</v>
      </c>
      <c r="BI6" s="35">
        <f t="shared" si="7"/>
        <v>723</v>
      </c>
      <c r="BJ6" s="35">
        <f t="shared" si="7"/>
        <v>327.23</v>
      </c>
      <c r="BK6" s="35">
        <f t="shared" si="7"/>
        <v>1671.86</v>
      </c>
      <c r="BL6" s="35">
        <f t="shared" si="7"/>
        <v>1673.47</v>
      </c>
      <c r="BM6" s="35">
        <f t="shared" si="7"/>
        <v>1592.72</v>
      </c>
      <c r="BN6" s="35">
        <f t="shared" si="7"/>
        <v>1223.96</v>
      </c>
      <c r="BO6" s="35">
        <f t="shared" si="7"/>
        <v>1269.1500000000001</v>
      </c>
      <c r="BP6" s="34" t="str">
        <f>IF(BP7="","",IF(BP7="-","【-】","【"&amp;SUBSTITUTE(TEXT(BP7,"#,##0.00"),"-","△")&amp;"】"))</f>
        <v>【1,209.40】</v>
      </c>
      <c r="BQ6" s="35">
        <f>IF(BQ7="",NA(),BQ7)</f>
        <v>65.84</v>
      </c>
      <c r="BR6" s="35">
        <f t="shared" ref="BR6:BZ6" si="8">IF(BR7="",NA(),BR7)</f>
        <v>65.959999999999994</v>
      </c>
      <c r="BS6" s="35">
        <f t="shared" si="8"/>
        <v>85.27</v>
      </c>
      <c r="BT6" s="35">
        <f t="shared" si="8"/>
        <v>85.52</v>
      </c>
      <c r="BU6" s="35">
        <f t="shared" si="8"/>
        <v>86.94</v>
      </c>
      <c r="BV6" s="35">
        <f t="shared" si="8"/>
        <v>50.54</v>
      </c>
      <c r="BW6" s="35">
        <f t="shared" si="8"/>
        <v>49.22</v>
      </c>
      <c r="BX6" s="35">
        <f t="shared" si="8"/>
        <v>53.7</v>
      </c>
      <c r="BY6" s="35">
        <f t="shared" si="8"/>
        <v>61.54</v>
      </c>
      <c r="BZ6" s="35">
        <f t="shared" si="8"/>
        <v>63.97</v>
      </c>
      <c r="CA6" s="34" t="str">
        <f>IF(CA7="","",IF(CA7="-","【-】","【"&amp;SUBSTITUTE(TEXT(CA7,"#,##0.00"),"-","△")&amp;"】"))</f>
        <v>【74.48】</v>
      </c>
      <c r="CB6" s="35">
        <f>IF(CB7="",NA(),CB7)</f>
        <v>254.01</v>
      </c>
      <c r="CC6" s="35">
        <f t="shared" ref="CC6:CK6" si="9">IF(CC7="",NA(),CC7)</f>
        <v>269.52999999999997</v>
      </c>
      <c r="CD6" s="35">
        <f t="shared" si="9"/>
        <v>209.84</v>
      </c>
      <c r="CE6" s="35">
        <f t="shared" si="9"/>
        <v>217.1</v>
      </c>
      <c r="CF6" s="35">
        <f t="shared" si="9"/>
        <v>199.48</v>
      </c>
      <c r="CG6" s="35">
        <f t="shared" si="9"/>
        <v>320.36</v>
      </c>
      <c r="CH6" s="35">
        <f t="shared" si="9"/>
        <v>332.02</v>
      </c>
      <c r="CI6" s="35">
        <f t="shared" si="9"/>
        <v>300.35000000000002</v>
      </c>
      <c r="CJ6" s="35">
        <f t="shared" si="9"/>
        <v>267.86</v>
      </c>
      <c r="CK6" s="35">
        <f t="shared" si="9"/>
        <v>256.82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34.74</v>
      </c>
      <c r="CS6" s="35">
        <f t="shared" si="10"/>
        <v>36.65</v>
      </c>
      <c r="CT6" s="35">
        <f t="shared" si="10"/>
        <v>37.72</v>
      </c>
      <c r="CU6" s="35">
        <f t="shared" si="10"/>
        <v>37.08</v>
      </c>
      <c r="CV6" s="35">
        <f t="shared" si="10"/>
        <v>37.46</v>
      </c>
      <c r="CW6" s="34" t="str">
        <f>IF(CW7="","",IF(CW7="-","【-】","【"&amp;SUBSTITUTE(TEXT(CW7,"#,##0.00"),"-","△")&amp;"】"))</f>
        <v>【42.82】</v>
      </c>
      <c r="CX6" s="35">
        <f>IF(CX7="",NA(),CX7)</f>
        <v>63.19</v>
      </c>
      <c r="CY6" s="35">
        <f t="shared" ref="CY6:DG6" si="11">IF(CY7="",NA(),CY7)</f>
        <v>63.44</v>
      </c>
      <c r="CZ6" s="35">
        <f t="shared" si="11"/>
        <v>64.92</v>
      </c>
      <c r="DA6" s="35">
        <f t="shared" si="11"/>
        <v>67.37</v>
      </c>
      <c r="DB6" s="35">
        <f t="shared" si="11"/>
        <v>70.69</v>
      </c>
      <c r="DC6" s="35">
        <f t="shared" si="11"/>
        <v>70.14</v>
      </c>
      <c r="DD6" s="35">
        <f t="shared" si="11"/>
        <v>68.83</v>
      </c>
      <c r="DE6" s="35">
        <f t="shared" si="11"/>
        <v>68.459999999999994</v>
      </c>
      <c r="DF6" s="35">
        <f t="shared" si="11"/>
        <v>67.22</v>
      </c>
      <c r="DG6" s="35">
        <f t="shared" si="11"/>
        <v>67.459999999999994</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0.13</v>
      </c>
      <c r="EN6" s="35">
        <f t="shared" si="14"/>
        <v>0.09</v>
      </c>
      <c r="EO6" s="34" t="str">
        <f>IF(EO7="","",IF(EO7="-","【-】","【"&amp;SUBSTITUTE(TEXT(EO7,"#,##0.00"),"-","△")&amp;"】"))</f>
        <v>【0.12】</v>
      </c>
    </row>
    <row r="7" spans="1:145" s="36" customFormat="1" x14ac:dyDescent="0.2">
      <c r="A7" s="28"/>
      <c r="B7" s="37">
        <v>2018</v>
      </c>
      <c r="C7" s="37">
        <v>413461</v>
      </c>
      <c r="D7" s="37">
        <v>47</v>
      </c>
      <c r="E7" s="37">
        <v>17</v>
      </c>
      <c r="F7" s="37">
        <v>4</v>
      </c>
      <c r="G7" s="37">
        <v>0</v>
      </c>
      <c r="H7" s="37" t="s">
        <v>98</v>
      </c>
      <c r="I7" s="37" t="s">
        <v>99</v>
      </c>
      <c r="J7" s="37" t="s">
        <v>100</v>
      </c>
      <c r="K7" s="37" t="s">
        <v>101</v>
      </c>
      <c r="L7" s="37" t="s">
        <v>102</v>
      </c>
      <c r="M7" s="37" t="s">
        <v>103</v>
      </c>
      <c r="N7" s="38" t="s">
        <v>104</v>
      </c>
      <c r="O7" s="38" t="s">
        <v>105</v>
      </c>
      <c r="P7" s="38">
        <v>14.22</v>
      </c>
      <c r="Q7" s="38">
        <v>100</v>
      </c>
      <c r="R7" s="38">
        <v>3780</v>
      </c>
      <c r="S7" s="38">
        <v>25548</v>
      </c>
      <c r="T7" s="38">
        <v>51.92</v>
      </c>
      <c r="U7" s="38">
        <v>492.06</v>
      </c>
      <c r="V7" s="38">
        <v>3641</v>
      </c>
      <c r="W7" s="38">
        <v>1.1599999999999999</v>
      </c>
      <c r="X7" s="38">
        <v>3138.79</v>
      </c>
      <c r="Y7" s="38">
        <v>91.68</v>
      </c>
      <c r="Z7" s="38">
        <v>91</v>
      </c>
      <c r="AA7" s="38">
        <v>82.48</v>
      </c>
      <c r="AB7" s="38">
        <v>80.349999999999994</v>
      </c>
      <c r="AC7" s="38">
        <v>108.16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944.37</v>
      </c>
      <c r="BG7" s="38">
        <v>1151.5999999999999</v>
      </c>
      <c r="BH7" s="38">
        <v>681.64</v>
      </c>
      <c r="BI7" s="38">
        <v>723</v>
      </c>
      <c r="BJ7" s="38">
        <v>327.23</v>
      </c>
      <c r="BK7" s="38">
        <v>1671.86</v>
      </c>
      <c r="BL7" s="38">
        <v>1673.47</v>
      </c>
      <c r="BM7" s="38">
        <v>1592.72</v>
      </c>
      <c r="BN7" s="38">
        <v>1223.96</v>
      </c>
      <c r="BO7" s="38">
        <v>1269.1500000000001</v>
      </c>
      <c r="BP7" s="38">
        <v>1209.4000000000001</v>
      </c>
      <c r="BQ7" s="38">
        <v>65.84</v>
      </c>
      <c r="BR7" s="38">
        <v>65.959999999999994</v>
      </c>
      <c r="BS7" s="38">
        <v>85.27</v>
      </c>
      <c r="BT7" s="38">
        <v>85.52</v>
      </c>
      <c r="BU7" s="38">
        <v>86.94</v>
      </c>
      <c r="BV7" s="38">
        <v>50.54</v>
      </c>
      <c r="BW7" s="38">
        <v>49.22</v>
      </c>
      <c r="BX7" s="38">
        <v>53.7</v>
      </c>
      <c r="BY7" s="38">
        <v>61.54</v>
      </c>
      <c r="BZ7" s="38">
        <v>63.97</v>
      </c>
      <c r="CA7" s="38">
        <v>74.48</v>
      </c>
      <c r="CB7" s="38">
        <v>254.01</v>
      </c>
      <c r="CC7" s="38">
        <v>269.52999999999997</v>
      </c>
      <c r="CD7" s="38">
        <v>209.84</v>
      </c>
      <c r="CE7" s="38">
        <v>217.1</v>
      </c>
      <c r="CF7" s="38">
        <v>199.48</v>
      </c>
      <c r="CG7" s="38">
        <v>320.36</v>
      </c>
      <c r="CH7" s="38">
        <v>332.02</v>
      </c>
      <c r="CI7" s="38">
        <v>300.35000000000002</v>
      </c>
      <c r="CJ7" s="38">
        <v>267.86</v>
      </c>
      <c r="CK7" s="38">
        <v>256.82</v>
      </c>
      <c r="CL7" s="38">
        <v>219.46</v>
      </c>
      <c r="CM7" s="38" t="s">
        <v>104</v>
      </c>
      <c r="CN7" s="38" t="s">
        <v>104</v>
      </c>
      <c r="CO7" s="38" t="s">
        <v>104</v>
      </c>
      <c r="CP7" s="38" t="s">
        <v>104</v>
      </c>
      <c r="CQ7" s="38" t="s">
        <v>104</v>
      </c>
      <c r="CR7" s="38">
        <v>34.74</v>
      </c>
      <c r="CS7" s="38">
        <v>36.65</v>
      </c>
      <c r="CT7" s="38">
        <v>37.72</v>
      </c>
      <c r="CU7" s="38">
        <v>37.08</v>
      </c>
      <c r="CV7" s="38">
        <v>37.46</v>
      </c>
      <c r="CW7" s="38">
        <v>42.82</v>
      </c>
      <c r="CX7" s="38">
        <v>63.19</v>
      </c>
      <c r="CY7" s="38">
        <v>63.44</v>
      </c>
      <c r="CZ7" s="38">
        <v>64.92</v>
      </c>
      <c r="DA7" s="38">
        <v>67.37</v>
      </c>
      <c r="DB7" s="38">
        <v>70.69</v>
      </c>
      <c r="DC7" s="38">
        <v>70.14</v>
      </c>
      <c r="DD7" s="38">
        <v>68.83</v>
      </c>
      <c r="DE7" s="38">
        <v>68.459999999999994</v>
      </c>
      <c r="DF7" s="38">
        <v>67.22</v>
      </c>
      <c r="DG7" s="38">
        <v>67.459999999999994</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0.13</v>
      </c>
      <c r="EM7" s="38">
        <v>0.13</v>
      </c>
      <c r="EN7" s="38">
        <v>0.09</v>
      </c>
      <c r="EO7" s="38">
        <v>0.12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みやき町役場</cp:lastModifiedBy>
  <dcterms:created xsi:type="dcterms:W3CDTF">2019-12-05T05:14:35Z</dcterms:created>
  <dcterms:modified xsi:type="dcterms:W3CDTF">2020-01-31T04:44:17Z</dcterms:modified>
  <cp:category/>
</cp:coreProperties>
</file>