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30\【経営比較分析表】2018_413461_47_1718\"/>
    </mc:Choice>
  </mc:AlternateContent>
  <workbookProtection workbookAlgorithmName="SHA-512" workbookHashValue="reAvY5at1mlxaXQa1Q4Hskpzezx+10FBSVMgcUrR6CBdGWSMyPXvXrsQ+INimDUdLBbd4G7VN0hFCMiXrdUFmg==" workbookSaltValue="fZGH35PVfLzwzFU0CKvLu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<sst xmlns="http://schemas.openxmlformats.org/spreadsheetml/2006/main" count="261" uniqueCount="112">
  <si>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</si>
  <si>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</si>
  <si>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</si>
  <si>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</si>
  <si>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</si>
  <si>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</si>
  <si>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</si>
  <si>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</si>
  <si>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</si>
  <si>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</si>
  <si>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</si>
  <si>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</si>
  <si>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</si>
  <si>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</si>
  <si>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</si>
  <si>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</si>
  <si>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</si>
  <si>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</si>
  <si>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</si>
  <si>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</si>
  <si>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</si>
  <si>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</si>
  <si>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</si>
  <si>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</si>
  <si>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</si>
  <si>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</si>
  <si>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</si>
  <si>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</si>
  <si>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</si>
  <si>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</si>
  <si>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</si>
  <si>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</si>
  <si>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</si>
  <si>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</si>
  <si>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</si>
  <si>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</si>
  <si>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</si>
  <si>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</si>
  <si>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</si>
  <si>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</si>
  <si>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</si>
  <si>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</si>
  <si>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</si>
  <si>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</si>
  <si>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</si>
  <si>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</si>
  <si>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</si>
  <si>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</si>
  <si>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</si>
  <si>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</si>
  <si>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</si>
  <si>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</si>
  <si>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</si>
  <si>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</si>
  <si>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</si>
  <si>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</si>
  <si>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</si>
  <si>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</si>
  <si>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</si>
  <si>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</si>
  <si>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</si>
  <si>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</si>
  <si>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</si>
  <si>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</si>
  <si>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</si>
  <si>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</si>
  <si>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</si>
  <si>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</si>
  <si>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</si>
  <si>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</si>
  <si>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</si>
  <si>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</si>
  <si>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</si>
  <si>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</si>
  <si>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</si>
  <si>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</si>
  <si>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</si>
  <si>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</si>
  <si>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</si>
  <si>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</si>
  <si>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</si>
  <si>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</si>
  <si>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</si>
  <si>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</si>
  <si>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</si>
  <si>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</si>
  <si>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</si>
  <si>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</si>
  <si>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</si>
  <si>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</si>
  <si>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</si>
  <si>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</si>
  <si>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</si>
  <si>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</si>
  <si>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</si>
  <si>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</si>
  <si>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</si>
  <si>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</si>
  <si>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</si>
  <si>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</si>
  <si>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</si>
  <si>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</si>
  <si>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</si>
  <si>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</si>
  <si>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</si>
  <si>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</si>
  <si>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</si>
  <si>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</si>
  <si>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</si>
  <si>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本事業は、平成28年4月から公共下水道事業全体計画区域及び農業集落排水事業指定区域を除く区域に浄化槽を町が主体となって整備する事業いわゆる市町村設置型浄化槽事業を開始した。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
　本年度の収益的収支は大幅に減少している。
　これは、地方債償還が増となった事や資本的収支における国庫補助金年度間調整により収益的収支の他会計繰入金が減となった事によるもので、本年度のみの傾向である。
　経費回収率は昨年度より上昇し類似団体平均値に近づいた。しかしながら、現在の経営状況では今後も50％程度で推移していく。下水道事業、農排事業と同一基準で使用料を算定している事が経費回収率が低い要因となっている。
　経営の健全化に向けて、汚水処理単価を下げる為に、維持管理費の抑制や、使用料金の形態について見直す必要がある。</t>
    <rPh sb="207" eb="210">
      <t>ホンネンド</t>
    </rPh>
    <rPh sb="217" eb="219">
      <t>オオハバ</t>
    </rPh>
    <rPh sb="220" eb="222">
      <t>ゲンショウ</t>
    </rPh>
    <rPh sb="233" eb="235">
      <t>チホウ</t>
    </rPh>
    <rPh sb="235" eb="236">
      <t>サイ</t>
    </rPh>
    <rPh sb="236" eb="238">
      <t>ショウカン</t>
    </rPh>
    <rPh sb="239" eb="240">
      <t>フ</t>
    </rPh>
    <rPh sb="244" eb="245">
      <t>コト</t>
    </rPh>
    <rPh sb="246" eb="249">
      <t>シホンテキ</t>
    </rPh>
    <rPh sb="249" eb="251">
      <t>シュウシ</t>
    </rPh>
    <rPh sb="255" eb="257">
      <t>コッコ</t>
    </rPh>
    <rPh sb="257" eb="260">
      <t>ホジョキン</t>
    </rPh>
    <rPh sb="260" eb="262">
      <t>ネンド</t>
    </rPh>
    <rPh sb="262" eb="263">
      <t>カン</t>
    </rPh>
    <rPh sb="263" eb="265">
      <t>チョウセイ</t>
    </rPh>
    <rPh sb="268" eb="270">
      <t>シュウエキ</t>
    </rPh>
    <rPh sb="270" eb="271">
      <t>テキ</t>
    </rPh>
    <rPh sb="271" eb="273">
      <t>シュウシ</t>
    </rPh>
    <rPh sb="274" eb="275">
      <t>タ</t>
    </rPh>
    <rPh sb="275" eb="277">
      <t>カイケイ</t>
    </rPh>
    <rPh sb="277" eb="279">
      <t>クリイレ</t>
    </rPh>
    <rPh sb="279" eb="280">
      <t>キン</t>
    </rPh>
    <rPh sb="281" eb="282">
      <t>ゲン</t>
    </rPh>
    <rPh sb="286" eb="287">
      <t>コト</t>
    </rPh>
    <rPh sb="294" eb="297">
      <t>ホンネンド</t>
    </rPh>
    <rPh sb="300" eb="302">
      <t>ケイコウ</t>
    </rPh>
    <rPh sb="328" eb="329">
      <t>チ</t>
    </rPh>
    <rPh sb="330" eb="331">
      <t>チカ</t>
    </rPh>
    <rPh sb="342" eb="344">
      <t>ゲンザイ</t>
    </rPh>
    <rPh sb="345" eb="347">
      <t>ケイエイ</t>
    </rPh>
    <rPh sb="347" eb="349">
      <t>ジョウキョウ</t>
    </rPh>
    <rPh sb="351" eb="353">
      <t>コンゴ</t>
    </rPh>
    <rPh sb="357" eb="359">
      <t>テイド</t>
    </rPh>
    <rPh sb="360" eb="362">
      <t>スイイ</t>
    </rPh>
    <phoneticPr fontId="4"/>
  </si>
  <si>
    <t xml:space="preserve"> 平成30年度おいて、新規設置70基、寄附採納29基で累計管理基数920基（設置367基、寄附採納553基）となった。
　浄化槽の耐用年数が30年～40年とされているが、今後寄附採納を受けた浄化槽については、修繕等が発生する事が懸念され、財政計画に影響がでる事が想定される。浄化槽のメーカや、設置年度、使用形態に合わせ、計画的に修繕を行い、単年度に修繕が集中しないように修繕費を一定化し、経営の安定化を図る事が必要である。</t>
    <rPh sb="185" eb="188">
      <t>シュウゼンヒ</t>
    </rPh>
    <rPh sb="189" eb="191">
      <t>イッテイ</t>
    </rPh>
    <rPh sb="191" eb="192">
      <t>カ</t>
    </rPh>
    <phoneticPr fontId="4"/>
  </si>
  <si>
    <t xml:space="preserve"> 浄化槽事業を開始したことにより、処理区域内人口も増加しているものの、建設費に対する起債償還が平成29年度より開始される。
　10年間の事業で、起債償還を元利均等を行っているために、令和8年度に償還額がピークを迎える事となる。
　起債償還の財源となる使用料や一般会計からの繰入金も多額になっていくことが想定されるために、収入源の確保が重要事項であるが、浄化槽の場合は管理基数の増が維持管理費の増につながるため、維持管理費の縮減や、使用料見直し、使用料以外の収入源を模索し収入源確保に努める必要がある。</t>
    <rPh sb="47" eb="49">
      <t>ヘイセイ</t>
    </rPh>
    <rPh sb="91" eb="93">
      <t>レイワ</t>
    </rPh>
    <rPh sb="162" eb="163">
      <t>ゲン</t>
    </rPh>
    <rPh sb="237" eb="238">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</si>
</sst>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D2-4266-BD68-306DA6F4E1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D2-4266-BD68-306DA6F4E1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0.24</c:v>
                </c:pt>
                <c:pt idx="3">
                  <c:v>39.21</c:v>
                </c:pt>
                <c:pt idx="4">
                  <c:v>43.12</c:v>
                </c:pt>
              </c:numCache>
            </c:numRef>
          </c:val>
          <c:extLst>
            <c:ext xmlns:c16="http://schemas.microsoft.com/office/drawing/2014/chart" uri="{C3380CC4-5D6E-409C-BE32-E72D297353CC}">
              <c16:uniqueId val="{00000000-ACA0-447E-98FF-C2AC4C73FF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61.55</c:v>
                </c:pt>
                <c:pt idx="3">
                  <c:v>57.22</c:v>
                </c:pt>
                <c:pt idx="4">
                  <c:v>54.93</c:v>
                </c:pt>
              </c:numCache>
            </c:numRef>
          </c:val>
          <c:smooth val="0"/>
          <c:extLst>
            <c:ext xmlns:c16="http://schemas.microsoft.com/office/drawing/2014/chart" uri="{C3380CC4-5D6E-409C-BE32-E72D297353CC}">
              <c16:uniqueId val="{00000001-ACA0-447E-98FF-C2AC4C73FF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5054-4F0F-A23B-D55FD52DE5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67.489999999999995</c:v>
                </c:pt>
                <c:pt idx="3">
                  <c:v>67.290000000000006</c:v>
                </c:pt>
                <c:pt idx="4">
                  <c:v>65.569999999999993</c:v>
                </c:pt>
              </c:numCache>
            </c:numRef>
          </c:val>
          <c:smooth val="0"/>
          <c:extLst>
            <c:ext xmlns:c16="http://schemas.microsoft.com/office/drawing/2014/chart" uri="{C3380CC4-5D6E-409C-BE32-E72D297353CC}">
              <c16:uniqueId val="{00000001-5054-4F0F-A23B-D55FD52DE5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100</c:v>
                </c:pt>
                <c:pt idx="3">
                  <c:v>100.14</c:v>
                </c:pt>
                <c:pt idx="4">
                  <c:v>61.18</c:v>
                </c:pt>
              </c:numCache>
            </c:numRef>
          </c:val>
          <c:extLst>
            <c:ext xmlns:c16="http://schemas.microsoft.com/office/drawing/2014/chart" uri="{C3380CC4-5D6E-409C-BE32-E72D297353CC}">
              <c16:uniqueId val="{00000000-6A68-443B-B308-3DBCFB3665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8-443B-B308-3DBCFB3665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6-403A-A1CA-C04AE031F7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6-403A-A1CA-C04AE031F7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E7-4B81-AF91-1B49D1ABC3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7-4B81-AF91-1B49D1ABC3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35-4A9A-BA0F-BB17ECC9B8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35-4A9A-BA0F-BB17ECC9B8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9-4356-A69A-2C0328DA61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9-4356-A69A-2C0328DA61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3F-4480-A5E6-CB83025457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413.5</c:v>
                </c:pt>
                <c:pt idx="3">
                  <c:v>407.42</c:v>
                </c:pt>
                <c:pt idx="4">
                  <c:v>386.46</c:v>
                </c:pt>
              </c:numCache>
            </c:numRef>
          </c:val>
          <c:smooth val="0"/>
          <c:extLst>
            <c:ext xmlns:c16="http://schemas.microsoft.com/office/drawing/2014/chart" uri="{C3380CC4-5D6E-409C-BE32-E72D297353CC}">
              <c16:uniqueId val="{00000001-003F-4480-A5E6-CB83025457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31.57</c:v>
                </c:pt>
                <c:pt idx="3">
                  <c:v>46.26</c:v>
                </c:pt>
                <c:pt idx="4">
                  <c:v>53.94</c:v>
                </c:pt>
              </c:numCache>
            </c:numRef>
          </c:val>
          <c:extLst>
            <c:ext xmlns:c16="http://schemas.microsoft.com/office/drawing/2014/chart" uri="{C3380CC4-5D6E-409C-BE32-E72D297353CC}">
              <c16:uniqueId val="{00000000-6191-4587-A0B5-5B3AD235C8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55.84</c:v>
                </c:pt>
                <c:pt idx="3">
                  <c:v>57.08</c:v>
                </c:pt>
                <c:pt idx="4">
                  <c:v>55.85</c:v>
                </c:pt>
              </c:numCache>
            </c:numRef>
          </c:val>
          <c:smooth val="0"/>
          <c:extLst>
            <c:ext xmlns:c16="http://schemas.microsoft.com/office/drawing/2014/chart" uri="{C3380CC4-5D6E-409C-BE32-E72D297353CC}">
              <c16:uniqueId val="{00000001-6191-4587-A0B5-5B3AD235C8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619.1</c:v>
                </c:pt>
                <c:pt idx="3">
                  <c:v>435.34</c:v>
                </c:pt>
                <c:pt idx="4">
                  <c:v>373.03</c:v>
                </c:pt>
              </c:numCache>
            </c:numRef>
          </c:val>
          <c:extLst>
            <c:ext xmlns:c16="http://schemas.microsoft.com/office/drawing/2014/chart" uri="{C3380CC4-5D6E-409C-BE32-E72D297353CC}">
              <c16:uniqueId val="{00000000-4A70-4C7F-86BE-B0D520E240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287.57</c:v>
                </c:pt>
                <c:pt idx="3">
                  <c:v>286.86</c:v>
                </c:pt>
                <c:pt idx="4">
                  <c:v>287.91000000000003</c:v>
                </c:pt>
              </c:numCache>
            </c:numRef>
          </c:val>
          <c:smooth val="0"/>
          <c:extLst>
            <c:ext xmlns:c16="http://schemas.microsoft.com/office/drawing/2014/chart" uri="{C3380CC4-5D6E-409C-BE32-E72D297353CC}">
              <c16:uniqueId val="{00000001-4A70-4C7F-86BE-B0D520E240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3" zoomScaleNormal="100" workbookViewId="0">
      <selection activeCell="BU88" sqref="BU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25548</v>
      </c>
      <c r="AM8" s="68"/>
      <c r="AN8" s="68"/>
      <c r="AO8" s="68"/>
      <c r="AP8" s="68"/>
      <c r="AQ8" s="68"/>
      <c r="AR8" s="68"/>
      <c r="AS8" s="68"/>
      <c r="AT8" s="67">
        <f>データ!T6</f>
        <v>51.92</v>
      </c>
      <c r="AU8" s="67"/>
      <c r="AV8" s="67"/>
      <c r="AW8" s="67"/>
      <c r="AX8" s="67"/>
      <c r="AY8" s="67"/>
      <c r="AZ8" s="67"/>
      <c r="BA8" s="67"/>
      <c r="BB8" s="67">
        <f>データ!U6</f>
        <v>492.06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11.15</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2855</v>
      </c>
      <c r="AM10" s="68"/>
      <c r="AN10" s="68"/>
      <c r="AO10" s="68"/>
      <c r="AP10" s="68"/>
      <c r="AQ10" s="68"/>
      <c r="AR10" s="68"/>
      <c r="AS10" s="68"/>
      <c r="AT10" s="67">
        <f>データ!W6</f>
        <v>0.46</v>
      </c>
      <c r="AU10" s="67"/>
      <c r="AV10" s="67"/>
      <c r="AW10" s="67"/>
      <c r="AX10" s="67"/>
      <c r="AY10" s="67"/>
      <c r="AZ10" s="67"/>
      <c r="BA10" s="67"/>
      <c r="BB10" s="67">
        <f>データ!X6</f>
        <v>6206.52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LAjC8tT+6yWT1hYxydO56DOWdRa3wzIBSse1u4keGyHk//T86PS7FNol+5j7UE9Ibn6LE2xlPTP5XjTPaWlYvA==" saltValue="P449bglufnkAk7BK4Ani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2018</v>
      </c>
      <c r="C6" s="33">
        <f t="shared" ref="C6:X6" si="3">C7</f>
        <v>413461</v>
      </c>
      <c r="D6" s="33">
        <f t="shared" si="3"/>
        <v>47</v>
      </c>
      <c r="E6" s="33">
        <f t="shared" si="3"/>
        <v>18</v>
      </c>
      <c r="F6" s="33">
        <f t="shared" si="3"/>
        <v>0</v>
      </c>
      <c r="G6" s="33">
        <f t="shared" si="3"/>
        <v>0</v>
      </c>
      <c r="H6" s="33" t="str">
        <f t="shared" si="3"/>
        <v>佐賀県　みやき町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11.15</v>
      </c>
      <c r="Q6" s="34">
        <f t="shared" si="3"/>
        <v>100</v>
      </c>
      <c r="R6" s="34">
        <f t="shared" si="3"/>
        <v>3780</v>
      </c>
      <c r="S6" s="34">
        <f t="shared" si="3"/>
        <v>25548</v>
      </c>
      <c r="T6" s="34">
        <f t="shared" si="3"/>
        <v>51.92</v>
      </c>
      <c r="U6" s="34">
        <f t="shared" si="3"/>
        <v>492.06</v>
      </c>
      <c r="V6" s="34">
        <f t="shared" si="3"/>
        <v>2855</v>
      </c>
      <c r="W6" s="34">
        <f t="shared" si="3"/>
        <v>0.46</v>
      </c>
      <c r="X6" s="34">
        <f t="shared" si="3"/>
        <v>6206.52</v>
      </c>
      <c r="Y6" s="35" t="str">
        <f>IF(Y7="",NA(),Y7)</f>
        <v>-</v>
      </c>
      <c r="Z6" s="35" t="str">
        <f t="shared" ref="Z6:AH6" si="4">IF(Z7="",NA(),Z7)</f>
        <v>-</v>
      </c>
      <c r="AA6" s="35">
        <f t="shared" si="4"/>
        <v>100</v>
      </c>
      <c r="AB6" s="35">
        <f t="shared" si="4"/>
        <v>100.14</v>
      </c>
      <c r="AC6" s="35">
        <f t="shared" si="4"/>
        <v>61.18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413.5</v>
      </c>
      <c r="BN6" s="35">
        <f t="shared" si="7"/>
        <v>407.42</v>
      </c>
      <c r="BO6" s="35">
        <f t="shared" si="7"/>
        <v>386.46</v>
      </c>
      <c r="BP6" s="34" t="str">
        <f>IF(BP7="","",IF(BP7="-","【-】","【"&amp;SUBSTITUTE(TEXT(BP7,"#,##0.00"),"-","△")&amp;"】"))</f>
        <v>【325.02】</v>
      </c>
      <c r="BQ6" s="35" t="str">
        <f>IF(BQ7="",NA(),BQ7)</f>
        <v>-</v>
      </c>
      <c r="BR6" s="35" t="str">
        <f t="shared" ref="BR6:BZ6" si="8">IF(BR7="",NA(),BR7)</f>
        <v>-</v>
      </c>
      <c r="BS6" s="35">
        <f t="shared" si="8"/>
        <v>31.57</v>
      </c>
      <c r="BT6" s="35">
        <f t="shared" si="8"/>
        <v>46.26</v>
      </c>
      <c r="BU6" s="35">
        <f t="shared" si="8"/>
        <v>53.94</v>
      </c>
      <c r="BV6" s="35" t="str">
        <f t="shared" si="8"/>
        <v>-</v>
      </c>
      <c r="BW6" s="35" t="str">
        <f t="shared" si="8"/>
        <v>-</v>
      </c>
      <c r="BX6" s="35">
        <f t="shared" si="8"/>
        <v>55.84</v>
      </c>
      <c r="BY6" s="35">
        <f t="shared" si="8"/>
        <v>57.08</v>
      </c>
      <c r="BZ6" s="35">
        <f t="shared" si="8"/>
        <v>55.85</v>
      </c>
      <c r="CA6" s="34" t="str">
        <f>IF(CA7="","",IF(CA7="-","【-】","【"&amp;SUBSTITUTE(TEXT(CA7,"#,##0.00"),"-","△")&amp;"】"))</f>
        <v>【60.61】</v>
      </c>
      <c r="CB6" s="35" t="str">
        <f>IF(CB7="",NA(),CB7)</f>
        <v>-</v>
      </c>
      <c r="CC6" s="35" t="str">
        <f t="shared" ref="CC6:CK6" si="9">IF(CC7="",NA(),CC7)</f>
        <v>-</v>
      </c>
      <c r="CD6" s="35">
        <f t="shared" si="9"/>
        <v>619.1</v>
      </c>
      <c r="CE6" s="35">
        <f t="shared" si="9"/>
        <v>435.34</v>
      </c>
      <c r="CF6" s="35">
        <f t="shared" si="9"/>
        <v>373.03</v>
      </c>
      <c r="CG6" s="35" t="str">
        <f t="shared" si="9"/>
        <v>-</v>
      </c>
      <c r="CH6" s="35" t="str">
        <f t="shared" si="9"/>
        <v>-</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f t="shared" si="10"/>
        <v>0.24</v>
      </c>
      <c r="CP6" s="35">
        <f t="shared" si="10"/>
        <v>39.21</v>
      </c>
      <c r="CQ6" s="35">
        <f t="shared" si="10"/>
        <v>43.12</v>
      </c>
      <c r="CR6" s="35" t="str">
        <f t="shared" si="10"/>
        <v>-</v>
      </c>
      <c r="CS6" s="35" t="str">
        <f t="shared" si="10"/>
        <v>-</v>
      </c>
      <c r="CT6" s="35">
        <f t="shared" si="10"/>
        <v>61.55</v>
      </c>
      <c r="CU6" s="35">
        <f t="shared" si="10"/>
        <v>57.22</v>
      </c>
      <c r="CV6" s="35">
        <f t="shared" si="10"/>
        <v>54.93</v>
      </c>
      <c r="CW6" s="34" t="str">
        <f>IF(CW7="","",IF(CW7="-","【-】","【"&amp;SUBSTITUTE(TEXT(CW7,"#,##0.00"),"-","△")&amp;"】"))</f>
        <v>【57.80】</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413461</v>
      </c>
      <c r="D7" s="37">
        <v>47</v>
      </c>
      <c r="E7" s="37">
        <v>18</v>
      </c>
      <c r="F7" s="37">
        <v>0</v>
      </c>
      <c r="G7" s="37">
        <v>0</v>
      </c>
      <c r="H7" s="37" t="s">
        <v>96</v>
      </c>
      <c r="I7" s="37" t="s">
        <v>97</v>
      </c>
      <c r="J7" s="37" t="s">
        <v>98</v>
      </c>
      <c r="K7" s="37" t="s">
        <v>99</v>
      </c>
      <c r="L7" s="37" t="s">
        <v>100</v>
      </c>
      <c r="M7" s="37" t="s">
        <v>101</v>
      </c>
      <c r="N7" s="38" t="s">
        <v>102</v>
      </c>
      <c r="O7" s="38" t="s">
        <v>103</v>
      </c>
      <c r="P7" s="38">
        <v>11.15</v>
      </c>
      <c r="Q7" s="38">
        <v>100</v>
      </c>
      <c r="R7" s="38">
        <v>3780</v>
      </c>
      <c r="S7" s="38">
        <v>25548</v>
      </c>
      <c r="T7" s="38">
        <v>51.92</v>
      </c>
      <c r="U7" s="38">
        <v>492.06</v>
      </c>
      <c r="V7" s="38">
        <v>2855</v>
      </c>
      <c r="W7" s="38">
        <v>0.46</v>
      </c>
      <c r="X7" s="38">
        <v>6206.52</v>
      </c>
      <c r="Y7" s="38" t="s">
        <v>102</v>
      </c>
      <c r="Z7" s="38" t="s">
        <v>102</v>
      </c>
      <c r="AA7" s="38">
        <v>100</v>
      </c>
      <c r="AB7" s="38">
        <v>100.14</v>
      </c>
      <c r="AC7" s="38">
        <v>61.18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102</v>
      </c>
      <c r="BG7" s="38" t="s">
        <v>102</v>
      </c>
      <c r="BH7" s="38">
        <v>0</v>
      </c>
      <c r="BI7" s="38">
        <v>0</v>
      </c>
      <c r="BJ7" s="38">
        <v>0</v>
      </c>
      <c r="BK7" s="38" t="s">
        <v>102</v>
      </c>
      <c r="BL7" s="38" t="s">
        <v>102</v>
      </c>
      <c r="BM7" s="38">
        <v>413.5</v>
      </c>
      <c r="BN7" s="38">
        <v>407.42</v>
      </c>
      <c r="BO7" s="38">
        <v>386.46</v>
      </c>
      <c r="BP7" s="38">
        <v>325.02</v>
      </c>
      <c r="BQ7" s="38" t="s">
        <v>102</v>
      </c>
      <c r="BR7" s="38" t="s">
        <v>102</v>
      </c>
      <c r="BS7" s="38">
        <v>31.57</v>
      </c>
      <c r="BT7" s="38">
        <v>46.26</v>
      </c>
      <c r="BU7" s="38">
        <v>53.94</v>
      </c>
      <c r="BV7" s="38" t="s">
        <v>102</v>
      </c>
      <c r="BW7" s="38" t="s">
        <v>102</v>
      </c>
      <c r="BX7" s="38">
        <v>55.84</v>
      </c>
      <c r="BY7" s="38">
        <v>57.08</v>
      </c>
      <c r="BZ7" s="38">
        <v>55.85</v>
      </c>
      <c r="CA7" s="38">
        <v>60.61</v>
      </c>
      <c r="CB7" s="38" t="s">
        <v>102</v>
      </c>
      <c r="CC7" s="38" t="s">
        <v>102</v>
      </c>
      <c r="CD7" s="38">
        <v>619.1</v>
      </c>
      <c r="CE7" s="38">
        <v>435.34</v>
      </c>
      <c r="CF7" s="38">
        <v>373.03</v>
      </c>
      <c r="CG7" s="38" t="s">
        <v>102</v>
      </c>
      <c r="CH7" s="38" t="s">
        <v>102</v>
      </c>
      <c r="CI7" s="38">
        <v>287.57</v>
      </c>
      <c r="CJ7" s="38">
        <v>286.86</v>
      </c>
      <c r="CK7" s="38">
        <v>287.91000000000003</v>
      </c>
      <c r="CL7" s="38">
        <v>270.94</v>
      </c>
      <c r="CM7" s="38" t="s">
        <v>102</v>
      </c>
      <c r="CN7" s="38" t="s">
        <v>102</v>
      </c>
      <c r="CO7" s="38">
        <v>0.24</v>
      </c>
      <c r="CP7" s="38">
        <v>39.21</v>
      </c>
      <c r="CQ7" s="38">
        <v>43.12</v>
      </c>
      <c r="CR7" s="38" t="s">
        <v>102</v>
      </c>
      <c r="CS7" s="38" t="s">
        <v>102</v>
      </c>
      <c r="CT7" s="38">
        <v>61.55</v>
      </c>
      <c r="CU7" s="38">
        <v>57.22</v>
      </c>
      <c r="CV7" s="38">
        <v>54.93</v>
      </c>
      <c r="CW7" s="38">
        <v>57.8</v>
      </c>
      <c r="CX7" s="38" t="s">
        <v>102</v>
      </c>
      <c r="CY7" s="38" t="s">
        <v>102</v>
      </c>
      <c r="CZ7" s="38">
        <v>100</v>
      </c>
      <c r="DA7" s="38">
        <v>100</v>
      </c>
      <c r="DB7" s="38">
        <v>100</v>
      </c>
      <c r="DC7" s="38" t="s">
        <v>102</v>
      </c>
      <c r="DD7" s="38" t="s">
        <v>102</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2019-12-05T05:30:20Z</dcterms:created>
  <dcterms:modified xsi:type="dcterms:W3CDTF">2020-01-31T04:51:53Z</dcterms:modified>
  <cp:category/>
</cp:coreProperties>
</file>