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38" yWindow="225" windowWidth="14810" windowHeight="7887" tabRatio="784"/>
  </bookViews>
  <sheets>
    <sheet name="経営戦略（農業集落排水事業）" sheetId="1" r:id="rId1"/>
    <sheet name="（非適用企業）H28" sheetId="8" r:id="rId2"/>
  </sheets>
  <definedNames>
    <definedName name="_xlnm.Print_Area" localSheetId="1">'（非適用企業）H28'!$A$1:$V$72</definedName>
    <definedName name="_xlnm.Print_Area" localSheetId="0">'経営戦略（農業集落排水事業）'!$A$1:$P$110</definedName>
    <definedName name="_xlnm.Print_Titles" localSheetId="1">'（非適用企業）H28'!$A:$V,'（非適用企業）H28'!$1:$3</definedName>
  </definedNames>
  <calcPr calcId="162913"/>
</workbook>
</file>

<file path=xl/calcChain.xml><?xml version="1.0" encoding="utf-8"?>
<calcChain xmlns="http://schemas.openxmlformats.org/spreadsheetml/2006/main">
  <c r="K70" i="8" l="1"/>
  <c r="K69" i="8"/>
  <c r="L69" i="8"/>
  <c r="L70" i="8" s="1"/>
  <c r="N69" i="8"/>
  <c r="N70" i="8" s="1"/>
  <c r="O69" i="8"/>
  <c r="O70" i="8" s="1"/>
  <c r="P69" i="8"/>
  <c r="P70" i="8" s="1"/>
  <c r="Q69" i="8"/>
  <c r="Q70" i="8" s="1"/>
  <c r="R69" i="8"/>
  <c r="R70" i="8" s="1"/>
  <c r="S69" i="8"/>
  <c r="S70" i="8" s="1"/>
  <c r="T69" i="8"/>
  <c r="T70" i="8" s="1"/>
  <c r="U69" i="8"/>
  <c r="U70" i="8" s="1"/>
  <c r="V69" i="8"/>
  <c r="V70" i="8" s="1"/>
  <c r="M69" i="8"/>
  <c r="M70" i="8" s="1"/>
  <c r="K72" i="8" l="1"/>
  <c r="M67" i="8"/>
  <c r="N67" i="8" s="1"/>
  <c r="L66" i="8"/>
  <c r="L72" i="8" s="1"/>
  <c r="K66" i="8"/>
  <c r="M62" i="8"/>
  <c r="N62" i="8" s="1"/>
  <c r="O62" i="8" s="1"/>
  <c r="P62" i="8" s="1"/>
  <c r="Q62" i="8" s="1"/>
  <c r="R62" i="8" s="1"/>
  <c r="S62" i="8" s="1"/>
  <c r="T62" i="8" s="1"/>
  <c r="U62" i="8" s="1"/>
  <c r="V62" i="8" s="1"/>
  <c r="V31" i="8"/>
  <c r="U31" i="8"/>
  <c r="T31" i="8"/>
  <c r="S31" i="8"/>
  <c r="R31" i="8"/>
  <c r="Q31" i="8"/>
  <c r="P31" i="8"/>
  <c r="O31" i="8"/>
  <c r="N31" i="8"/>
  <c r="M31" i="8"/>
  <c r="L31" i="8"/>
  <c r="K31" i="8"/>
  <c r="K38" i="8" s="1"/>
  <c r="L22" i="8"/>
  <c r="K22" i="8"/>
  <c r="V18" i="8"/>
  <c r="U18" i="8"/>
  <c r="U17" i="8" s="1"/>
  <c r="T18" i="8"/>
  <c r="S18" i="8"/>
  <c r="R18" i="8"/>
  <c r="Q18" i="8"/>
  <c r="Q17" i="8" s="1"/>
  <c r="P18" i="8"/>
  <c r="P17" i="8" s="1"/>
  <c r="O18" i="8"/>
  <c r="N18" i="8"/>
  <c r="N17" i="8" s="1"/>
  <c r="N12" i="8" s="1"/>
  <c r="V17" i="8"/>
  <c r="V12" i="8" s="1"/>
  <c r="T17" i="8"/>
  <c r="S17" i="8"/>
  <c r="R17" i="8"/>
  <c r="O17" i="8"/>
  <c r="M17" i="8"/>
  <c r="L17" i="8"/>
  <c r="K17" i="8"/>
  <c r="L16" i="8"/>
  <c r="L13" i="8" s="1"/>
  <c r="V13" i="8"/>
  <c r="U13" i="8"/>
  <c r="T13" i="8"/>
  <c r="T12" i="8" s="1"/>
  <c r="S13" i="8"/>
  <c r="R13" i="8"/>
  <c r="Q13" i="8"/>
  <c r="P13" i="8"/>
  <c r="P12" i="8" s="1"/>
  <c r="O13" i="8"/>
  <c r="N13" i="8"/>
  <c r="M13" i="8"/>
  <c r="K13" i="8"/>
  <c r="K12" i="8" s="1"/>
  <c r="S12" i="8"/>
  <c r="M12" i="8"/>
  <c r="L10" i="8"/>
  <c r="V9" i="8"/>
  <c r="U9" i="8"/>
  <c r="T9" i="8"/>
  <c r="S9" i="8"/>
  <c r="R9" i="8"/>
  <c r="Q9" i="8"/>
  <c r="P9" i="8"/>
  <c r="O9" i="8"/>
  <c r="N9" i="8"/>
  <c r="L9" i="8"/>
  <c r="K9" i="8"/>
  <c r="L6" i="8"/>
  <c r="L5" i="8" s="1"/>
  <c r="V5" i="8"/>
  <c r="V55" i="8" s="1"/>
  <c r="U5" i="8"/>
  <c r="U55" i="8" s="1"/>
  <c r="T5" i="8"/>
  <c r="T55" i="8" s="1"/>
  <c r="S5" i="8"/>
  <c r="S55" i="8" s="1"/>
  <c r="R5" i="8"/>
  <c r="R55" i="8" s="1"/>
  <c r="Q5" i="8"/>
  <c r="Q55" i="8" s="1"/>
  <c r="P5" i="8"/>
  <c r="P55" i="8" s="1"/>
  <c r="O5" i="8"/>
  <c r="O55" i="8" s="1"/>
  <c r="N5" i="8"/>
  <c r="N55" i="8" s="1"/>
  <c r="M5" i="8"/>
  <c r="M55" i="8" s="1"/>
  <c r="K5" i="8"/>
  <c r="K4" i="8" s="1"/>
  <c r="T4" i="8"/>
  <c r="S4" i="8"/>
  <c r="P4" i="8"/>
  <c r="O4" i="8"/>
  <c r="P21" i="8" l="1"/>
  <c r="P51" i="8"/>
  <c r="Q4" i="8"/>
  <c r="Q12" i="8"/>
  <c r="Q21" i="8" s="1"/>
  <c r="U12" i="8"/>
  <c r="K55" i="8"/>
  <c r="N4" i="8"/>
  <c r="N51" i="8" s="1"/>
  <c r="T21" i="8"/>
  <c r="T51" i="8"/>
  <c r="R12" i="8"/>
  <c r="L38" i="8"/>
  <c r="U4" i="8"/>
  <c r="S21" i="8"/>
  <c r="S51" i="8"/>
  <c r="O12" i="8"/>
  <c r="O51" i="8" s="1"/>
  <c r="L12" i="8"/>
  <c r="M10" i="8"/>
  <c r="M22" i="8"/>
  <c r="M38" i="8" s="1"/>
  <c r="V4" i="8"/>
  <c r="V51" i="8" s="1"/>
  <c r="L4" i="8"/>
  <c r="L55" i="8"/>
  <c r="O67" i="8"/>
  <c r="N68" i="8"/>
  <c r="N66" i="8" s="1"/>
  <c r="N22" i="8"/>
  <c r="N38" i="8" s="1"/>
  <c r="N21" i="8"/>
  <c r="N39" i="8" s="1"/>
  <c r="N45" i="8" s="1"/>
  <c r="N48" i="8" s="1"/>
  <c r="O21" i="8"/>
  <c r="R4" i="8"/>
  <c r="R51" i="8" s="1"/>
  <c r="K21" i="8"/>
  <c r="K39" i="8" s="1"/>
  <c r="K45" i="8" s="1"/>
  <c r="K48" i="8" s="1"/>
  <c r="K51" i="8"/>
  <c r="U21" i="8"/>
  <c r="U51" i="8" l="1"/>
  <c r="Q51" i="8"/>
  <c r="P67" i="8"/>
  <c r="O68" i="8"/>
  <c r="O66" i="8" s="1"/>
  <c r="O72" i="8" s="1"/>
  <c r="N72" i="8"/>
  <c r="O22" i="8"/>
  <c r="O38" i="8" s="1"/>
  <c r="O39" i="8" s="1"/>
  <c r="O45" i="8" s="1"/>
  <c r="O48" i="8" s="1"/>
  <c r="V21" i="8"/>
  <c r="R21" i="8"/>
  <c r="L21" i="8"/>
  <c r="L39" i="8" s="1"/>
  <c r="L45" i="8" s="1"/>
  <c r="L48" i="8" s="1"/>
  <c r="L51" i="8"/>
  <c r="M68" i="8"/>
  <c r="M66" i="8" s="1"/>
  <c r="M72" i="8" s="1"/>
  <c r="M9" i="8"/>
  <c r="M4" i="8" s="1"/>
  <c r="M51" i="8" s="1"/>
  <c r="P68" i="8" l="1"/>
  <c r="P66" i="8" s="1"/>
  <c r="P72" i="8" s="1"/>
  <c r="Q67" i="8"/>
  <c r="M21" i="8"/>
  <c r="M39" i="8" s="1"/>
  <c r="M45" i="8" s="1"/>
  <c r="M48" i="8" s="1"/>
  <c r="P22" i="8"/>
  <c r="P38" i="8" s="1"/>
  <c r="P39" i="8" s="1"/>
  <c r="P45" i="8" s="1"/>
  <c r="P48" i="8" s="1"/>
  <c r="Q22" i="8" l="1"/>
  <c r="Q38" i="8" s="1"/>
  <c r="Q39" i="8" s="1"/>
  <c r="Q45" i="8" s="1"/>
  <c r="Q48" i="8" s="1"/>
  <c r="R67" i="8"/>
  <c r="Q68" i="8"/>
  <c r="Q66" i="8" s="1"/>
  <c r="Q72" i="8" s="1"/>
  <c r="R22" i="8" l="1"/>
  <c r="R38" i="8" s="1"/>
  <c r="R39" i="8" s="1"/>
  <c r="R45" i="8" s="1"/>
  <c r="R48" i="8" s="1"/>
  <c r="R68" i="8"/>
  <c r="R66" i="8" s="1"/>
  <c r="S67" i="8"/>
  <c r="S22" i="8" l="1"/>
  <c r="S38" i="8" s="1"/>
  <c r="S39" i="8" s="1"/>
  <c r="S45" i="8" s="1"/>
  <c r="S48" i="8" s="1"/>
  <c r="T67" i="8"/>
  <c r="S68" i="8"/>
  <c r="S66" i="8"/>
  <c r="R72" i="8"/>
  <c r="S72" i="8" l="1"/>
  <c r="T22" i="8"/>
  <c r="T38" i="8" s="1"/>
  <c r="T39" i="8" s="1"/>
  <c r="T45" i="8" s="1"/>
  <c r="T48" i="8" s="1"/>
  <c r="T68" i="8"/>
  <c r="T66" i="8"/>
  <c r="T72" i="8" s="1"/>
  <c r="U67" i="8"/>
  <c r="V67" i="8" l="1"/>
  <c r="U68" i="8"/>
  <c r="U66" i="8" s="1"/>
  <c r="U72" i="8" s="1"/>
  <c r="V22" i="8"/>
  <c r="V38" i="8" s="1"/>
  <c r="V39" i="8" s="1"/>
  <c r="V45" i="8" s="1"/>
  <c r="V48" i="8" s="1"/>
  <c r="U22" i="8"/>
  <c r="U38" i="8" s="1"/>
  <c r="U39" i="8" s="1"/>
  <c r="U45" i="8" s="1"/>
  <c r="U48" i="8" s="1"/>
  <c r="V68" i="8" l="1"/>
  <c r="V66" i="8"/>
  <c r="V72" i="8" s="1"/>
</calcChain>
</file>

<file path=xl/sharedStrings.xml><?xml version="1.0" encoding="utf-8"?>
<sst xmlns="http://schemas.openxmlformats.org/spreadsheetml/2006/main" count="297" uniqueCount="254">
  <si>
    <t>年度</t>
    <rPh sb="0" eb="2">
      <t>ネンド</t>
    </rPh>
    <phoneticPr fontId="1"/>
  </si>
  <si>
    <t>平成</t>
    <rPh sb="0" eb="2">
      <t>ヘイセイ</t>
    </rPh>
    <phoneticPr fontId="1"/>
  </si>
  <si>
    <t>職員数</t>
    <rPh sb="0" eb="3">
      <t>ショクインスウ</t>
    </rPh>
    <phoneticPr fontId="1"/>
  </si>
  <si>
    <t>処理区域内人口密度</t>
    <rPh sb="0" eb="2">
      <t>ショリ</t>
    </rPh>
    <rPh sb="2" eb="5">
      <t>クイキナイ</t>
    </rPh>
    <rPh sb="5" eb="7">
      <t>ジンコウ</t>
    </rPh>
    <rPh sb="7" eb="9">
      <t>ミツド</t>
    </rPh>
    <phoneticPr fontId="1"/>
  </si>
  <si>
    <t>（１）</t>
    <phoneticPr fontId="1"/>
  </si>
  <si>
    <t>（３）</t>
  </si>
  <si>
    <t>（４）</t>
  </si>
  <si>
    <t>年　　　　　　度</t>
    <rPh sb="0" eb="8">
      <t>ネンド</t>
    </rPh>
    <phoneticPr fontId="4"/>
  </si>
  <si>
    <t>前々年度</t>
    <rPh sb="0" eb="2">
      <t>ゼンゼン</t>
    </rPh>
    <rPh sb="2" eb="4">
      <t>ネンド</t>
    </rPh>
    <phoneticPr fontId="4"/>
  </si>
  <si>
    <t>前年度</t>
    <rPh sb="0" eb="3">
      <t>ゼンネンド</t>
    </rPh>
    <phoneticPr fontId="4"/>
  </si>
  <si>
    <t>本年度</t>
    <rPh sb="0" eb="3">
      <t>ホンネンド</t>
    </rPh>
    <phoneticPr fontId="4"/>
  </si>
  <si>
    <t>（決算）</t>
    <rPh sb="1" eb="3">
      <t>ケッサン</t>
    </rPh>
    <phoneticPr fontId="4"/>
  </si>
  <si>
    <t>決算
見込</t>
    <rPh sb="0" eb="2">
      <t>ケッサン</t>
    </rPh>
    <rPh sb="3" eb="5">
      <t>ミコ</t>
    </rPh>
    <phoneticPr fontId="4"/>
  </si>
  <si>
    <t>収益的収入</t>
    <rPh sb="0" eb="3">
      <t>シュウエキテキ</t>
    </rPh>
    <rPh sb="3" eb="5">
      <t>シュウニュウ</t>
    </rPh>
    <phoneticPr fontId="4"/>
  </si>
  <si>
    <t>営業収益</t>
    <rPh sb="0" eb="2">
      <t>エイギョウ</t>
    </rPh>
    <rPh sb="2" eb="4">
      <t>シュウエキ</t>
    </rPh>
    <phoneticPr fontId="4"/>
  </si>
  <si>
    <t>料金収入</t>
    <rPh sb="0" eb="2">
      <t>リョウキン</t>
    </rPh>
    <rPh sb="2" eb="4">
      <t>シュウニュウ</t>
    </rPh>
    <phoneticPr fontId="4"/>
  </si>
  <si>
    <t>受託工事収益</t>
    <rPh sb="0" eb="2">
      <t>ジュタク</t>
    </rPh>
    <rPh sb="2" eb="4">
      <t>コウジ</t>
    </rPh>
    <rPh sb="4" eb="6">
      <t>シュウエキ</t>
    </rPh>
    <phoneticPr fontId="4"/>
  </si>
  <si>
    <t>その他</t>
    <rPh sb="2" eb="3">
      <t>タ</t>
    </rPh>
    <phoneticPr fontId="4"/>
  </si>
  <si>
    <t>営業外収益</t>
    <rPh sb="0" eb="3">
      <t>エイギョウガイ</t>
    </rPh>
    <rPh sb="3" eb="5">
      <t>シュウエキ</t>
    </rPh>
    <phoneticPr fontId="4"/>
  </si>
  <si>
    <t>収益的支出</t>
    <rPh sb="0" eb="3">
      <t>シュウエキテキ</t>
    </rPh>
    <rPh sb="3" eb="5">
      <t>シシュツ</t>
    </rPh>
    <phoneticPr fontId="4"/>
  </si>
  <si>
    <t>営業費用</t>
    <rPh sb="0" eb="2">
      <t>エイギョウ</t>
    </rPh>
    <rPh sb="2" eb="4">
      <t>ヒヨウ</t>
    </rPh>
    <phoneticPr fontId="4"/>
  </si>
  <si>
    <t>職員給与費</t>
    <rPh sb="0" eb="2">
      <t>ショクイン</t>
    </rPh>
    <rPh sb="2" eb="5">
      <t>キュウヨヒ</t>
    </rPh>
    <phoneticPr fontId="4"/>
  </si>
  <si>
    <t>営業外費用</t>
    <rPh sb="0" eb="3">
      <t>エイギョウガイ</t>
    </rPh>
    <rPh sb="3" eb="5">
      <t>ヒヨウ</t>
    </rPh>
    <phoneticPr fontId="4"/>
  </si>
  <si>
    <t>支払利息</t>
    <rPh sb="0" eb="2">
      <t>シハライ</t>
    </rPh>
    <rPh sb="2" eb="4">
      <t>リソク</t>
    </rPh>
    <phoneticPr fontId="4"/>
  </si>
  <si>
    <t>（単位：千円）</t>
    <rPh sb="1" eb="3">
      <t>タンイ</t>
    </rPh>
    <rPh sb="4" eb="6">
      <t>センエン</t>
    </rPh>
    <phoneticPr fontId="4"/>
  </si>
  <si>
    <t>年　　　　　度</t>
    <rPh sb="0" eb="1">
      <t>トシ</t>
    </rPh>
    <rPh sb="6" eb="7">
      <t>ド</t>
    </rPh>
    <phoneticPr fontId="4"/>
  </si>
  <si>
    <t>資本的収入</t>
    <rPh sb="0" eb="3">
      <t>シホンテキ</t>
    </rPh>
    <rPh sb="3" eb="5">
      <t>シュウニュウ</t>
    </rPh>
    <phoneticPr fontId="4"/>
  </si>
  <si>
    <t>うち資本費平準化債</t>
    <rPh sb="2" eb="5">
      <t>シホンヒ</t>
    </rPh>
    <rPh sb="5" eb="7">
      <t>ヘイジュン</t>
    </rPh>
    <rPh sb="7" eb="9">
      <t>カサイ</t>
    </rPh>
    <phoneticPr fontId="4"/>
  </si>
  <si>
    <t>国（都道府県）補助金</t>
    <rPh sb="0" eb="1">
      <t>クニ</t>
    </rPh>
    <rPh sb="2" eb="4">
      <t>トドウ</t>
    </rPh>
    <rPh sb="4" eb="5">
      <t>フ</t>
    </rPh>
    <rPh sb="5" eb="6">
      <t>ケン</t>
    </rPh>
    <rPh sb="7" eb="10">
      <t>ホジョキン</t>
    </rPh>
    <phoneticPr fontId="4"/>
  </si>
  <si>
    <t>固定資産売却代金</t>
    <rPh sb="0" eb="4">
      <t>コテイシサン</t>
    </rPh>
    <rPh sb="4" eb="6">
      <t>バイキャク</t>
    </rPh>
    <rPh sb="6" eb="8">
      <t>ダイキン</t>
    </rPh>
    <phoneticPr fontId="4"/>
  </si>
  <si>
    <t>工事負担金</t>
    <rPh sb="0" eb="2">
      <t>コウジ</t>
    </rPh>
    <rPh sb="2" eb="5">
      <t>フタンキン</t>
    </rPh>
    <phoneticPr fontId="4"/>
  </si>
  <si>
    <t>資本的支出</t>
    <rPh sb="0" eb="3">
      <t>シホンテキ</t>
    </rPh>
    <rPh sb="3" eb="5">
      <t>シシュツ</t>
    </rPh>
    <phoneticPr fontId="4"/>
  </si>
  <si>
    <t>建設改良費</t>
    <rPh sb="0" eb="2">
      <t>ケンセツ</t>
    </rPh>
    <rPh sb="2" eb="5">
      <t>カイリョウヒ</t>
    </rPh>
    <phoneticPr fontId="4"/>
  </si>
  <si>
    <t>うち職員給与費</t>
    <rPh sb="2" eb="4">
      <t>ショクイン</t>
    </rPh>
    <rPh sb="4" eb="7">
      <t>キュウヨヒ</t>
    </rPh>
    <phoneticPr fontId="4"/>
  </si>
  <si>
    <t>他会計借入金残高</t>
    <rPh sb="0" eb="1">
      <t>ホカ</t>
    </rPh>
    <rPh sb="1" eb="3">
      <t>カイケイ</t>
    </rPh>
    <rPh sb="3" eb="6">
      <t>カリイレキン</t>
    </rPh>
    <rPh sb="6" eb="8">
      <t>ザンダカ</t>
    </rPh>
    <phoneticPr fontId="4"/>
  </si>
  <si>
    <t>○他会計繰入金</t>
    <rPh sb="1" eb="2">
      <t>ホカ</t>
    </rPh>
    <rPh sb="2" eb="4">
      <t>カイケイ</t>
    </rPh>
    <rPh sb="4" eb="6">
      <t>クリイレ</t>
    </rPh>
    <rPh sb="6" eb="7">
      <t>キン</t>
    </rPh>
    <phoneticPr fontId="4"/>
  </si>
  <si>
    <t>収益的収支分</t>
    <rPh sb="0" eb="3">
      <t>シュウエキテキ</t>
    </rPh>
    <rPh sb="3" eb="5">
      <t>シュウシ</t>
    </rPh>
    <rPh sb="5" eb="6">
      <t>ブン</t>
    </rPh>
    <phoneticPr fontId="4"/>
  </si>
  <si>
    <t>うち基準内繰入金</t>
    <rPh sb="2" eb="5">
      <t>キジュンナイ</t>
    </rPh>
    <rPh sb="5" eb="7">
      <t>クリイレ</t>
    </rPh>
    <rPh sb="7" eb="8">
      <t>キン</t>
    </rPh>
    <phoneticPr fontId="4"/>
  </si>
  <si>
    <t>うち基準外繰入金</t>
    <rPh sb="2" eb="4">
      <t>キジュン</t>
    </rPh>
    <rPh sb="4" eb="5">
      <t>ガイ</t>
    </rPh>
    <rPh sb="5" eb="7">
      <t>クリイレ</t>
    </rPh>
    <rPh sb="7" eb="8">
      <t>キン</t>
    </rPh>
    <phoneticPr fontId="4"/>
  </si>
  <si>
    <t>資本的収支分</t>
    <rPh sb="0" eb="3">
      <t>シホンテキ</t>
    </rPh>
    <rPh sb="3" eb="5">
      <t>シュウシ</t>
    </rPh>
    <rPh sb="5" eb="6">
      <t>ブン</t>
    </rPh>
    <phoneticPr fontId="4"/>
  </si>
  <si>
    <t>合計</t>
    <rPh sb="0" eb="2">
      <t>ゴウケイ</t>
    </rPh>
    <phoneticPr fontId="4"/>
  </si>
  <si>
    <t>（単位：千円，％）</t>
    <rPh sb="1" eb="3">
      <t>タンイ</t>
    </rPh>
    <rPh sb="4" eb="6">
      <t>センエン</t>
    </rPh>
    <phoneticPr fontId="4"/>
  </si>
  <si>
    <t>区</t>
    <rPh sb="0" eb="1">
      <t>ク</t>
    </rPh>
    <phoneticPr fontId="4"/>
  </si>
  <si>
    <t>分</t>
    <rPh sb="0" eb="1">
      <t>ブン</t>
    </rPh>
    <phoneticPr fontId="4"/>
  </si>
  <si>
    <t>総収益</t>
    <rPh sb="0" eb="3">
      <t>ソウシュウエキ</t>
    </rPh>
    <phoneticPr fontId="4"/>
  </si>
  <si>
    <t>（１）</t>
    <phoneticPr fontId="4"/>
  </si>
  <si>
    <t>イ</t>
    <phoneticPr fontId="4"/>
  </si>
  <si>
    <t>（２）</t>
    <phoneticPr fontId="4"/>
  </si>
  <si>
    <t>他会計繰入金</t>
    <rPh sb="0" eb="1">
      <t>タ</t>
    </rPh>
    <rPh sb="1" eb="3">
      <t>カイケイ</t>
    </rPh>
    <rPh sb="3" eb="6">
      <t>クリイレキン</t>
    </rPh>
    <phoneticPr fontId="4"/>
  </si>
  <si>
    <t>２</t>
    <phoneticPr fontId="4"/>
  </si>
  <si>
    <t>総費用</t>
    <rPh sb="0" eb="3">
      <t>ソウヒヨウ</t>
    </rPh>
    <phoneticPr fontId="4"/>
  </si>
  <si>
    <t>うち退職手当</t>
    <rPh sb="2" eb="4">
      <t>タイショク</t>
    </rPh>
    <rPh sb="4" eb="6">
      <t>テアテ</t>
    </rPh>
    <phoneticPr fontId="4"/>
  </si>
  <si>
    <t>うち一時借入金利息</t>
    <rPh sb="2" eb="4">
      <t>イチジ</t>
    </rPh>
    <rPh sb="4" eb="6">
      <t>カリイレ</t>
    </rPh>
    <rPh sb="6" eb="7">
      <t>キンリ</t>
    </rPh>
    <rPh sb="7" eb="9">
      <t>リソク</t>
    </rPh>
    <phoneticPr fontId="4"/>
  </si>
  <si>
    <t>３</t>
    <phoneticPr fontId="4"/>
  </si>
  <si>
    <t>収支差引</t>
    <rPh sb="0" eb="2">
      <t>シュウシ</t>
    </rPh>
    <rPh sb="2" eb="4">
      <t>サシヒキ</t>
    </rPh>
    <phoneticPr fontId="4"/>
  </si>
  <si>
    <t>(A)-(D)</t>
    <phoneticPr fontId="4"/>
  </si>
  <si>
    <t>(E)</t>
    <phoneticPr fontId="4"/>
  </si>
  <si>
    <t>資　本　的　収　支</t>
    <rPh sb="0" eb="1">
      <t>シ</t>
    </rPh>
    <rPh sb="2" eb="3">
      <t>ホン</t>
    </rPh>
    <rPh sb="4" eb="5">
      <t>テキ</t>
    </rPh>
    <rPh sb="6" eb="7">
      <t>オサム</t>
    </rPh>
    <rPh sb="8" eb="9">
      <t>ササ</t>
    </rPh>
    <phoneticPr fontId="4"/>
  </si>
  <si>
    <t>(F)</t>
    <phoneticPr fontId="4"/>
  </si>
  <si>
    <t>地方債</t>
    <rPh sb="0" eb="3">
      <t>チホウサイ</t>
    </rPh>
    <phoneticPr fontId="4"/>
  </si>
  <si>
    <t>他会計補助金</t>
    <rPh sb="0" eb="3">
      <t>タカイケイ</t>
    </rPh>
    <rPh sb="3" eb="6">
      <t>ホジョキン</t>
    </rPh>
    <phoneticPr fontId="4"/>
  </si>
  <si>
    <t>他会計借入金</t>
    <rPh sb="0" eb="3">
      <t>タカイケイ</t>
    </rPh>
    <rPh sb="3" eb="6">
      <t>カリイレキン</t>
    </rPh>
    <phoneticPr fontId="4"/>
  </si>
  <si>
    <t>（５）</t>
  </si>
  <si>
    <t>（６）</t>
  </si>
  <si>
    <t>（７）</t>
  </si>
  <si>
    <t>(G)</t>
    <phoneticPr fontId="4"/>
  </si>
  <si>
    <t>地方債償還金</t>
    <rPh sb="0" eb="3">
      <t>チホウサイ</t>
    </rPh>
    <rPh sb="3" eb="6">
      <t>ショウカンキン</t>
    </rPh>
    <phoneticPr fontId="4"/>
  </si>
  <si>
    <t>(H)</t>
    <phoneticPr fontId="4"/>
  </si>
  <si>
    <t>他会計長期借入金返還金</t>
    <rPh sb="0" eb="1">
      <t>タ</t>
    </rPh>
    <rPh sb="1" eb="3">
      <t>カイケイ</t>
    </rPh>
    <rPh sb="3" eb="5">
      <t>チョウキ</t>
    </rPh>
    <rPh sb="5" eb="8">
      <t>カリイレキン</t>
    </rPh>
    <rPh sb="8" eb="10">
      <t>ヘンカン</t>
    </rPh>
    <rPh sb="10" eb="11">
      <t>キン</t>
    </rPh>
    <phoneticPr fontId="4"/>
  </si>
  <si>
    <t>他会計への繰出金</t>
    <rPh sb="0" eb="3">
      <t>タカイケイ</t>
    </rPh>
    <rPh sb="5" eb="7">
      <t>クリダシ</t>
    </rPh>
    <rPh sb="7" eb="8">
      <t>キン</t>
    </rPh>
    <phoneticPr fontId="4"/>
  </si>
  <si>
    <t>(F)-(G)</t>
    <phoneticPr fontId="4"/>
  </si>
  <si>
    <t>(I)</t>
    <phoneticPr fontId="4"/>
  </si>
  <si>
    <t>収支再差引</t>
    <rPh sb="0" eb="2">
      <t>シュウシ</t>
    </rPh>
    <rPh sb="2" eb="3">
      <t>フタタ</t>
    </rPh>
    <rPh sb="3" eb="5">
      <t>サシヒキ</t>
    </rPh>
    <phoneticPr fontId="4"/>
  </si>
  <si>
    <t>(E)+(I)</t>
    <phoneticPr fontId="4"/>
  </si>
  <si>
    <t>(J)</t>
    <phoneticPr fontId="4"/>
  </si>
  <si>
    <t>積立金</t>
    <rPh sb="0" eb="3">
      <t>ツミタテキン</t>
    </rPh>
    <phoneticPr fontId="4"/>
  </si>
  <si>
    <t>(K)</t>
    <phoneticPr fontId="4"/>
  </si>
  <si>
    <t>前年度からの繰越金</t>
    <rPh sb="0" eb="3">
      <t>ゼンネンド</t>
    </rPh>
    <rPh sb="6" eb="9">
      <t>クリコシキン</t>
    </rPh>
    <phoneticPr fontId="4"/>
  </si>
  <si>
    <t>(L)</t>
    <phoneticPr fontId="4"/>
  </si>
  <si>
    <t>前年度繰上充用金</t>
    <rPh sb="0" eb="3">
      <t>ゼンネンド</t>
    </rPh>
    <rPh sb="3" eb="5">
      <t>クリアゲ</t>
    </rPh>
    <rPh sb="5" eb="7">
      <t>ジュウヨウ</t>
    </rPh>
    <rPh sb="7" eb="8">
      <t>キン</t>
    </rPh>
    <phoneticPr fontId="4"/>
  </si>
  <si>
    <t>(M)</t>
    <phoneticPr fontId="4"/>
  </si>
  <si>
    <t>形式収支</t>
    <rPh sb="0" eb="2">
      <t>ケイシキ</t>
    </rPh>
    <rPh sb="2" eb="4">
      <t>シュウシ</t>
    </rPh>
    <phoneticPr fontId="4"/>
  </si>
  <si>
    <t>翌年度へ繰り越すべき財源</t>
    <rPh sb="0" eb="3">
      <t>ヨクネンド</t>
    </rPh>
    <rPh sb="4" eb="5">
      <t>ク</t>
    </rPh>
    <rPh sb="6" eb="7">
      <t>コ</t>
    </rPh>
    <rPh sb="10" eb="12">
      <t>ザイゲン</t>
    </rPh>
    <phoneticPr fontId="4"/>
  </si>
  <si>
    <t>実質収支</t>
    <rPh sb="0" eb="2">
      <t>ジッシツ</t>
    </rPh>
    <rPh sb="2" eb="4">
      <t>シュウシ</t>
    </rPh>
    <phoneticPr fontId="4"/>
  </si>
  <si>
    <t>黒字</t>
    <rPh sb="0" eb="2">
      <t>クロジ</t>
    </rPh>
    <phoneticPr fontId="4"/>
  </si>
  <si>
    <t>赤字</t>
    <rPh sb="0" eb="2">
      <t>アカジ</t>
    </rPh>
    <phoneticPr fontId="4"/>
  </si>
  <si>
    <t>赤字比率（</t>
    <rPh sb="0" eb="2">
      <t>アカジ</t>
    </rPh>
    <phoneticPr fontId="4"/>
  </si>
  <si>
    <t>収益的収支比率（</t>
    <rPh sb="0" eb="3">
      <t>シュウエキテキ</t>
    </rPh>
    <rPh sb="3" eb="5">
      <t>シュウシ</t>
    </rPh>
    <phoneticPr fontId="4"/>
  </si>
  <si>
    <t>地方財政法施行令第16条第１項により算定した
資金の不足額</t>
    <rPh sb="23" eb="25">
      <t>シキン</t>
    </rPh>
    <rPh sb="26" eb="29">
      <t>フソクガク</t>
    </rPh>
    <phoneticPr fontId="4"/>
  </si>
  <si>
    <t>営業収益－受託工事収益　(B)-(C)</t>
    <rPh sb="0" eb="2">
      <t>エイギョウ</t>
    </rPh>
    <rPh sb="2" eb="4">
      <t>シュウエキ</t>
    </rPh>
    <rPh sb="5" eb="7">
      <t>ジュタク</t>
    </rPh>
    <rPh sb="7" eb="9">
      <t>コウジ</t>
    </rPh>
    <rPh sb="9" eb="11">
      <t>シュウエキ</t>
    </rPh>
    <phoneticPr fontId="4"/>
  </si>
  <si>
    <t xml:space="preserve">地方財政法による
資金不足の比率   </t>
    <rPh sb="0" eb="2">
      <t>チホウ</t>
    </rPh>
    <rPh sb="2" eb="4">
      <t>ザイセイ</t>
    </rPh>
    <rPh sb="4" eb="5">
      <t>ホウ</t>
    </rPh>
    <rPh sb="9" eb="11">
      <t>シキン</t>
    </rPh>
    <rPh sb="11" eb="13">
      <t>ブソク</t>
    </rPh>
    <rPh sb="14" eb="16">
      <t>ヒリツ</t>
    </rPh>
    <phoneticPr fontId="4"/>
  </si>
  <si>
    <t>地方債残高</t>
    <rPh sb="0" eb="3">
      <t>チホウサイ</t>
    </rPh>
    <rPh sb="3" eb="5">
      <t>ザンダカ</t>
    </rPh>
    <phoneticPr fontId="4"/>
  </si>
  <si>
    <t>民間活用の状況</t>
    <rPh sb="0" eb="2">
      <t>ミンカン</t>
    </rPh>
    <rPh sb="2" eb="4">
      <t>カツヨウ</t>
    </rPh>
    <rPh sb="5" eb="7">
      <t>ジョウキョウ</t>
    </rPh>
    <phoneticPr fontId="1"/>
  </si>
  <si>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1"/>
  </si>
  <si>
    <t>事業運営組織</t>
    <rPh sb="0" eb="2">
      <t>ジギョウ</t>
    </rPh>
    <rPh sb="2" eb="4">
      <t>ウンエイ</t>
    </rPh>
    <rPh sb="4" eb="6">
      <t>ソシキ</t>
    </rPh>
    <phoneticPr fontId="1"/>
  </si>
  <si>
    <t>処理区数</t>
    <rPh sb="2" eb="3">
      <t>ク</t>
    </rPh>
    <phoneticPr fontId="1"/>
  </si>
  <si>
    <t>資産活用の状況</t>
    <rPh sb="0" eb="2">
      <t>シサン</t>
    </rPh>
    <rPh sb="2" eb="4">
      <t>カツヨウ</t>
    </rPh>
    <rPh sb="5" eb="7">
      <t>ジョウキョウ</t>
    </rPh>
    <phoneticPr fontId="1"/>
  </si>
  <si>
    <t xml:space="preserve"> イ　指定管理者制度</t>
    <rPh sb="3" eb="5">
      <t>シテイ</t>
    </rPh>
    <rPh sb="5" eb="8">
      <t>カンリシャ</t>
    </rPh>
    <rPh sb="8" eb="10">
      <t>セイド</t>
    </rPh>
    <phoneticPr fontId="1"/>
  </si>
  <si>
    <t xml:space="preserve"> ウ　ＰＰＰ・ＰＦＩ</t>
    <phoneticPr fontId="1"/>
  </si>
  <si>
    <t>処理場数</t>
    <rPh sb="2" eb="3">
      <t>バ</t>
    </rPh>
    <phoneticPr fontId="1"/>
  </si>
  <si>
    <t>供用開始年度
（供用開始後年数）</t>
    <rPh sb="0" eb="2">
      <t>キョウヨウ</t>
    </rPh>
    <rPh sb="2" eb="4">
      <t>カイシ</t>
    </rPh>
    <rPh sb="4" eb="6">
      <t>ネンド</t>
    </rPh>
    <rPh sb="8" eb="10">
      <t>キョウヨウ</t>
    </rPh>
    <rPh sb="10" eb="12">
      <t>カイシ</t>
    </rPh>
    <rPh sb="12" eb="13">
      <t>ゴ</t>
    </rPh>
    <rPh sb="13" eb="15">
      <t>ネンスウ</t>
    </rPh>
    <phoneticPr fontId="1"/>
  </si>
  <si>
    <t xml:space="preserve"> ア　民間委託
　　　（包括的民間委託を含む）</t>
    <rPh sb="3" eb="5">
      <t>ミンカン</t>
    </rPh>
    <rPh sb="5" eb="7">
      <t>イタク</t>
    </rPh>
    <rPh sb="12" eb="15">
      <t>ホウカツテキ</t>
    </rPh>
    <rPh sb="15" eb="17">
      <t>ミンカン</t>
    </rPh>
    <rPh sb="17" eb="19">
      <t>イタク</t>
    </rPh>
    <rPh sb="20" eb="21">
      <t>フク</t>
    </rPh>
    <phoneticPr fontId="1"/>
  </si>
  <si>
    <t>円</t>
    <rPh sb="0" eb="1">
      <t>エン</t>
    </rPh>
    <phoneticPr fontId="1"/>
  </si>
  <si>
    <t>（２）</t>
    <phoneticPr fontId="1"/>
  </si>
  <si>
    <t>経営戦略の事後検証、更新等に関する事項</t>
    <rPh sb="0" eb="2">
      <t>ケイエイ</t>
    </rPh>
    <rPh sb="2" eb="4">
      <t>センリャク</t>
    </rPh>
    <rPh sb="5" eb="7">
      <t>ジゴ</t>
    </rPh>
    <rPh sb="7" eb="9">
      <t>ケンショウ</t>
    </rPh>
    <rPh sb="10" eb="12">
      <t>コウシン</t>
    </rPh>
    <rPh sb="12" eb="13">
      <t>トウ</t>
    </rPh>
    <rPh sb="14" eb="15">
      <t>カン</t>
    </rPh>
    <rPh sb="17" eb="19">
      <t>ジコウ</t>
    </rPh>
    <phoneticPr fontId="1"/>
  </si>
  <si>
    <t>経営戦略の事後検証、
更新等に関する事項</t>
    <rPh sb="0" eb="2">
      <t>ケイエイ</t>
    </rPh>
    <rPh sb="2" eb="4">
      <t>センリャク</t>
    </rPh>
    <rPh sb="5" eb="7">
      <t>ジゴ</t>
    </rPh>
    <rPh sb="7" eb="9">
      <t>ケンショウ</t>
    </rPh>
    <rPh sb="11" eb="13">
      <t>コウシン</t>
    </rPh>
    <rPh sb="13" eb="14">
      <t>トウ</t>
    </rPh>
    <rPh sb="15" eb="16">
      <t>カン</t>
    </rPh>
    <rPh sb="18" eb="20">
      <t>ジコウ</t>
    </rPh>
    <phoneticPr fontId="1"/>
  </si>
  <si>
    <t>（３）</t>
    <phoneticPr fontId="1"/>
  </si>
  <si>
    <t>（１）</t>
    <phoneticPr fontId="1"/>
  </si>
  <si>
    <t>資産活用による収入増加
の取組について</t>
    <rPh sb="0" eb="2">
      <t>シサン</t>
    </rPh>
    <rPh sb="2" eb="4">
      <t>カツヨウ</t>
    </rPh>
    <rPh sb="7" eb="9">
      <t>シュウニュウ</t>
    </rPh>
    <rPh sb="9" eb="11">
      <t>ゾウカ</t>
    </rPh>
    <rPh sb="13" eb="15">
      <t>トリクミ</t>
    </rPh>
    <phoneticPr fontId="1"/>
  </si>
  <si>
    <t>使用料の見直しに関する事項</t>
    <rPh sb="0" eb="3">
      <t>シヨウリョウ</t>
    </rPh>
    <rPh sb="4" eb="6">
      <t>ミナオ</t>
    </rPh>
    <rPh sb="8" eb="9">
      <t>カン</t>
    </rPh>
    <rPh sb="11" eb="13">
      <t>ジコウ</t>
    </rPh>
    <phoneticPr fontId="1"/>
  </si>
  <si>
    <t>職員給与費に関する事項</t>
    <rPh sb="0" eb="2">
      <t>ショクイン</t>
    </rPh>
    <rPh sb="2" eb="5">
      <t>キュウヨヒ</t>
    </rPh>
    <rPh sb="6" eb="7">
      <t>カン</t>
    </rPh>
    <rPh sb="9" eb="11">
      <t>ジコウ</t>
    </rPh>
    <phoneticPr fontId="1"/>
  </si>
  <si>
    <t>修繕費に関する事項</t>
    <rPh sb="0" eb="3">
      <t>シュウゼンヒ</t>
    </rPh>
    <rPh sb="4" eb="5">
      <t>カン</t>
    </rPh>
    <rPh sb="7" eb="9">
      <t>ジコウ</t>
    </rPh>
    <phoneticPr fontId="1"/>
  </si>
  <si>
    <t>委託費に関する事項</t>
    <rPh sb="0" eb="3">
      <t>イタクヒ</t>
    </rPh>
    <rPh sb="4" eb="5">
      <t>カン</t>
    </rPh>
    <rPh sb="7" eb="9">
      <t>ジコウ</t>
    </rPh>
    <phoneticPr fontId="1"/>
  </si>
  <si>
    <t>流域下水道等への
接続の有無</t>
    <phoneticPr fontId="1"/>
  </si>
  <si>
    <t>広域化・共同化・最適化に関する事項</t>
    <rPh sb="0" eb="2">
      <t>コウイキ</t>
    </rPh>
    <rPh sb="2" eb="3">
      <t>カ</t>
    </rPh>
    <rPh sb="4" eb="7">
      <t>キョウドウカ</t>
    </rPh>
    <rPh sb="8" eb="11">
      <t>サイテキカ</t>
    </rPh>
    <rPh sb="12" eb="13">
      <t>カン</t>
    </rPh>
    <rPh sb="15" eb="17">
      <t>ジコウ</t>
    </rPh>
    <phoneticPr fontId="1"/>
  </si>
  <si>
    <t>投資の平準化に関する事項</t>
    <rPh sb="0" eb="2">
      <t>トウシ</t>
    </rPh>
    <rPh sb="3" eb="6">
      <t>ヘイジュンカ</t>
    </rPh>
    <rPh sb="7" eb="8">
      <t>カン</t>
    </rPh>
    <rPh sb="10" eb="12">
      <t>ジコウ</t>
    </rPh>
    <phoneticPr fontId="1"/>
  </si>
  <si>
    <t>策　　定　　日：</t>
    <phoneticPr fontId="1"/>
  </si>
  <si>
    <t>年</t>
    <rPh sb="0" eb="1">
      <t>ネン</t>
    </rPh>
    <phoneticPr fontId="1"/>
  </si>
  <si>
    <t>月</t>
    <rPh sb="0" eb="1">
      <t>ツキ</t>
    </rPh>
    <phoneticPr fontId="1"/>
  </si>
  <si>
    <t>計画期間：</t>
    <rPh sb="0" eb="2">
      <t>ケイカク</t>
    </rPh>
    <rPh sb="2" eb="4">
      <t>キカン</t>
    </rPh>
    <phoneticPr fontId="1"/>
  </si>
  <si>
    <t>～</t>
    <phoneticPr fontId="1"/>
  </si>
  <si>
    <t>団　　体　　名：</t>
    <rPh sb="0" eb="1">
      <t>ダン</t>
    </rPh>
    <rPh sb="3" eb="4">
      <t>カラダ</t>
    </rPh>
    <rPh sb="6" eb="7">
      <t>メイ</t>
    </rPh>
    <phoneticPr fontId="1"/>
  </si>
  <si>
    <t>事　　業　　名：</t>
    <rPh sb="0" eb="1">
      <t>コト</t>
    </rPh>
    <rPh sb="3" eb="4">
      <t>ギョウ</t>
    </rPh>
    <rPh sb="6" eb="7">
      <t>メイ</t>
    </rPh>
    <phoneticPr fontId="1"/>
  </si>
  <si>
    <t>広域化・共同化・最適化
実施状況*1</t>
    <rPh sb="0" eb="3">
      <t>コウイキカ</t>
    </rPh>
    <rPh sb="4" eb="7">
      <t>キョウドウカ</t>
    </rPh>
    <rPh sb="8" eb="11">
      <t>サイテキカ</t>
    </rPh>
    <rPh sb="12" eb="14">
      <t>ジッシ</t>
    </rPh>
    <rPh sb="14" eb="16">
      <t>ジョウキョウ</t>
    </rPh>
    <phoneticPr fontId="1"/>
  </si>
  <si>
    <t>２．経営の基本方針</t>
    <rPh sb="2" eb="4">
      <t>ケイエイ</t>
    </rPh>
    <rPh sb="5" eb="7">
      <t>キホン</t>
    </rPh>
    <rPh sb="7" eb="9">
      <t>ホウシン</t>
    </rPh>
    <phoneticPr fontId="1"/>
  </si>
  <si>
    <t>４．</t>
    <phoneticPr fontId="1"/>
  </si>
  <si>
    <t>経営比較分析表を活用した現状分析</t>
    <rPh sb="0" eb="2">
      <t>ケイエイ</t>
    </rPh>
    <rPh sb="2" eb="4">
      <t>ヒカク</t>
    </rPh>
    <rPh sb="4" eb="7">
      <t>ブンセキヒョウ</t>
    </rPh>
    <rPh sb="8" eb="9">
      <t>カツ</t>
    </rPh>
    <rPh sb="9" eb="10">
      <t>ヨウ</t>
    </rPh>
    <rPh sb="12" eb="14">
      <t>ゲンジョウ</t>
    </rPh>
    <rPh sb="14" eb="15">
      <t>ブン</t>
    </rPh>
    <rPh sb="15" eb="16">
      <t>サ</t>
    </rPh>
    <phoneticPr fontId="1"/>
  </si>
  <si>
    <t>１．事業概要</t>
    <rPh sb="2" eb="4">
      <t>ジギョウ</t>
    </rPh>
    <rPh sb="4" eb="6">
      <t>ガイヨウ</t>
    </rPh>
    <phoneticPr fontId="1"/>
  </si>
  <si>
    <t>①　今後の投資についての考え方・検討状況</t>
    <rPh sb="2" eb="4">
      <t>コンゴ</t>
    </rPh>
    <rPh sb="5" eb="7">
      <t>トウシ</t>
    </rPh>
    <rPh sb="12" eb="13">
      <t>カンガ</t>
    </rPh>
    <rPh sb="14" eb="15">
      <t>カタ</t>
    </rPh>
    <rPh sb="16" eb="18">
      <t>ケントウ</t>
    </rPh>
    <rPh sb="18" eb="20">
      <t>ジョウキョウ</t>
    </rPh>
    <phoneticPr fontId="1"/>
  </si>
  <si>
    <t>３．投資・財政計画（収支計画）</t>
    <rPh sb="2" eb="4">
      <t>トウシ</t>
    </rPh>
    <rPh sb="5" eb="7">
      <t>ザイセイ</t>
    </rPh>
    <rPh sb="7" eb="9">
      <t>ケイカク</t>
    </rPh>
    <rPh sb="10" eb="12">
      <t>シュウシ</t>
    </rPh>
    <rPh sb="12" eb="14">
      <t>ケイカク</t>
    </rPh>
    <phoneticPr fontId="1"/>
  </si>
  <si>
    <t>②　収支計画のうち財源についての説明</t>
    <rPh sb="2" eb="4">
      <t>シュウシ</t>
    </rPh>
    <rPh sb="4" eb="6">
      <t>ケイカク</t>
    </rPh>
    <rPh sb="9" eb="11">
      <t>ザイゲン</t>
    </rPh>
    <rPh sb="16" eb="18">
      <t>セツメイ</t>
    </rPh>
    <phoneticPr fontId="1"/>
  </si>
  <si>
    <t>民間活力の活用に関する事項
（PPP/PFIなど）</t>
    <rPh sb="0" eb="2">
      <t>ミンカン</t>
    </rPh>
    <rPh sb="2" eb="4">
      <t>カツリョク</t>
    </rPh>
    <rPh sb="5" eb="7">
      <t>カツヨウ</t>
    </rPh>
    <rPh sb="8" eb="9">
      <t>カン</t>
    </rPh>
    <rPh sb="11" eb="13">
      <t>ジコウ</t>
    </rPh>
    <phoneticPr fontId="1"/>
  </si>
  <si>
    <t>民間活力の活用に関する事項
（包括的民間委託等の民間委託、指定管理者制度、PPP/PFIなど）</t>
    <rPh sb="0" eb="2">
      <t>ミンカン</t>
    </rPh>
    <rPh sb="2" eb="4">
      <t>カツリョク</t>
    </rPh>
    <rPh sb="5" eb="7">
      <t>カツヨウ</t>
    </rPh>
    <rPh sb="8" eb="9">
      <t>カン</t>
    </rPh>
    <rPh sb="11" eb="13">
      <t>ジコウ</t>
    </rPh>
    <phoneticPr fontId="1"/>
  </si>
  <si>
    <t>使　用　料</t>
    <rPh sb="0" eb="1">
      <t>シ</t>
    </rPh>
    <rPh sb="2" eb="3">
      <t>ヨウ</t>
    </rPh>
    <rPh sb="4" eb="5">
      <t>リョウ</t>
    </rPh>
    <phoneticPr fontId="1"/>
  </si>
  <si>
    <t>一般家庭用使用料体系の
概要・考え方</t>
    <rPh sb="0" eb="2">
      <t>イッパン</t>
    </rPh>
    <rPh sb="2" eb="5">
      <t>カテイヨウ</t>
    </rPh>
    <rPh sb="5" eb="8">
      <t>シヨウリョウ</t>
    </rPh>
    <rPh sb="8" eb="10">
      <t>タイケイ</t>
    </rPh>
    <rPh sb="12" eb="14">
      <t>ガイヨウ</t>
    </rPh>
    <rPh sb="15" eb="16">
      <t>カンガ</t>
    </rPh>
    <rPh sb="17" eb="18">
      <t>カタ</t>
    </rPh>
    <phoneticPr fontId="1"/>
  </si>
  <si>
    <t>業務用使用料体系の
概要・考え方</t>
    <rPh sb="0" eb="2">
      <t>ギョウム</t>
    </rPh>
    <rPh sb="2" eb="3">
      <t>ヨウ</t>
    </rPh>
    <rPh sb="3" eb="6">
      <t>シヨウリョウ</t>
    </rPh>
    <rPh sb="6" eb="8">
      <t>タイケイ</t>
    </rPh>
    <rPh sb="10" eb="12">
      <t>ガイヨウ</t>
    </rPh>
    <rPh sb="13" eb="14">
      <t>カンガ</t>
    </rPh>
    <rPh sb="15" eb="16">
      <t>カタ</t>
    </rPh>
    <phoneticPr fontId="1"/>
  </si>
  <si>
    <t>その他の使用料体系の
概要・考え方</t>
    <rPh sb="2" eb="3">
      <t>タ</t>
    </rPh>
    <rPh sb="4" eb="7">
      <t>シヨウリョウ</t>
    </rPh>
    <rPh sb="7" eb="9">
      <t>タイケイ</t>
    </rPh>
    <phoneticPr fontId="1"/>
  </si>
  <si>
    <t>組　織</t>
    <rPh sb="0" eb="1">
      <t>グミ</t>
    </rPh>
    <rPh sb="2" eb="3">
      <t>オリ</t>
    </rPh>
    <phoneticPr fontId="1"/>
  </si>
  <si>
    <t>*2　条例上の使用料とは、一般家庭における２０㎥あたりの使用料をいう。
*3　実質的な使用料とは、料金収入の合計を有収水量の合計で除した値に２０㎥を乗じたもの（家庭用のみでなく業務用を含む）をいう。</t>
    <phoneticPr fontId="1"/>
  </si>
  <si>
    <t>民 間 活 力 の 活 用 等</t>
    <rPh sb="0" eb="1">
      <t>タミ</t>
    </rPh>
    <rPh sb="2" eb="3">
      <t>アイダ</t>
    </rPh>
    <rPh sb="4" eb="5">
      <t>カツ</t>
    </rPh>
    <rPh sb="6" eb="7">
      <t>チカラ</t>
    </rPh>
    <rPh sb="10" eb="11">
      <t>カツ</t>
    </rPh>
    <rPh sb="12" eb="13">
      <t>ヨウ</t>
    </rPh>
    <rPh sb="14" eb="15">
      <t>トウ</t>
    </rPh>
    <phoneticPr fontId="1"/>
  </si>
  <si>
    <t>①</t>
    <phoneticPr fontId="1"/>
  </si>
  <si>
    <t xml:space="preserve"> ア　エネルギー利用
　　　（下水熱・下水汚泥・発電等）　*4</t>
    <rPh sb="8" eb="10">
      <t>リヨウ</t>
    </rPh>
    <rPh sb="15" eb="17">
      <t>ゲスイ</t>
    </rPh>
    <rPh sb="17" eb="18">
      <t>ネツ</t>
    </rPh>
    <rPh sb="19" eb="21">
      <t>ゲスイ</t>
    </rPh>
    <rPh sb="21" eb="23">
      <t>オデイ</t>
    </rPh>
    <rPh sb="24" eb="26">
      <t>ハツデン</t>
    </rPh>
    <rPh sb="26" eb="27">
      <t>ナド</t>
    </rPh>
    <phoneticPr fontId="1"/>
  </si>
  <si>
    <t xml:space="preserve"> イ　土地・施設等利用
　　　（未利用土地・施設の活用等）　*5</t>
    <rPh sb="3" eb="5">
      <t>トチ</t>
    </rPh>
    <rPh sb="6" eb="8">
      <t>シセツ</t>
    </rPh>
    <rPh sb="8" eb="9">
      <t>ナド</t>
    </rPh>
    <rPh sb="9" eb="11">
      <t>リヨウ</t>
    </rPh>
    <rPh sb="16" eb="19">
      <t>ミリヨウ</t>
    </rPh>
    <rPh sb="19" eb="21">
      <t>トチ</t>
    </rPh>
    <rPh sb="22" eb="24">
      <t>シセツ</t>
    </rPh>
    <rPh sb="25" eb="27">
      <t>カツヨウ</t>
    </rPh>
    <rPh sb="27" eb="28">
      <t>トウ</t>
    </rPh>
    <phoneticPr fontId="1"/>
  </si>
  <si>
    <t>*4　「エネルギー利用」とは、下水汚泥･下水熱等、下水道事業の実施に伴い生じる資源(資産を含む)を用いた収入増につながる取組を指す。
*5　「土地・施設等利用」とは、土地･建物等、下水道事業の実施に不可欠な資産を用いた、収入増につながる取組を指す（単純な売却は除く）。</t>
    <rPh sb="9" eb="11">
      <t>リヨウ</t>
    </rPh>
    <rPh sb="130" eb="131">
      <t>ノゾ</t>
    </rPh>
    <phoneticPr fontId="1"/>
  </si>
  <si>
    <r>
      <t xml:space="preserve">条例上の使用料*2
（２０㎥あたり）
</t>
    </r>
    <r>
      <rPr>
        <sz val="12"/>
        <color theme="1"/>
        <rFont val="ＭＳ Ｐゴシック"/>
        <family val="3"/>
        <charset val="128"/>
        <scheme val="minor"/>
      </rPr>
      <t>※過去３年度分を記載</t>
    </r>
    <rPh sb="0" eb="3">
      <t>ジョウレイジョウ</t>
    </rPh>
    <rPh sb="4" eb="7">
      <t>シヨウリョウ</t>
    </rPh>
    <phoneticPr fontId="1"/>
  </si>
  <si>
    <t>①</t>
    <phoneticPr fontId="1"/>
  </si>
  <si>
    <t>収支計画のうち投資についての説明</t>
    <phoneticPr fontId="1"/>
  </si>
  <si>
    <r>
      <t xml:space="preserve">実質的な使用料*3
（２０㎥あたり）
</t>
    </r>
    <r>
      <rPr>
        <sz val="12"/>
        <color theme="1"/>
        <rFont val="ＭＳ Ｐゴシック"/>
        <family val="3"/>
        <charset val="128"/>
        <scheme val="minor"/>
      </rPr>
      <t>※過去３年度分を記載</t>
    </r>
    <rPh sb="0" eb="3">
      <t>ジッシツテキ</t>
    </rPh>
    <rPh sb="4" eb="7">
      <t>シヨウリョウ</t>
    </rPh>
    <phoneticPr fontId="1"/>
  </si>
  <si>
    <t>施　設</t>
    <rPh sb="1" eb="2">
      <t>セツ</t>
    </rPh>
    <phoneticPr fontId="1"/>
  </si>
  <si>
    <t>②</t>
    <phoneticPr fontId="1"/>
  </si>
  <si>
    <t>③</t>
    <phoneticPr fontId="1"/>
  </si>
  <si>
    <t>その他の取組</t>
    <rPh sb="2" eb="3">
      <t>タ</t>
    </rPh>
    <rPh sb="4" eb="6">
      <t>トリクミ</t>
    </rPh>
    <phoneticPr fontId="1"/>
  </si>
  <si>
    <t>動力費に関する事項</t>
    <rPh sb="0" eb="3">
      <t>ドウリョクヒ</t>
    </rPh>
    <rPh sb="4" eb="5">
      <t>カン</t>
    </rPh>
    <rPh sb="7" eb="9">
      <t>ジコウ</t>
    </rPh>
    <phoneticPr fontId="1"/>
  </si>
  <si>
    <t>薬品費に関する事項</t>
    <rPh sb="0" eb="2">
      <t>ヤクヒン</t>
    </rPh>
    <rPh sb="2" eb="3">
      <t>ヒ</t>
    </rPh>
    <rPh sb="4" eb="5">
      <t>カン</t>
    </rPh>
    <rPh sb="7" eb="9">
      <t>ジコウ</t>
    </rPh>
    <phoneticPr fontId="1"/>
  </si>
  <si>
    <t>事業の現況</t>
    <rPh sb="0" eb="1">
      <t>コト</t>
    </rPh>
    <rPh sb="1" eb="2">
      <t>ギョウ</t>
    </rPh>
    <rPh sb="3" eb="4">
      <t>ウツツ</t>
    </rPh>
    <rPh sb="4" eb="5">
      <t>キョウ</t>
    </rPh>
    <phoneticPr fontId="1"/>
  </si>
  <si>
    <t>*1　「広域化」とは、一部事務組合による事業実施等の他の自治体との事業統合、流域下水道への接続を指す。
　　 「共同化」とは、複数の自治体で共同して使用する施設の建設（定住自立圏構想や連携中枢都市圏に基づくものを含む）、広域化・共同化を推進するための計画に基づき実施する施設の整備（総務副大臣通知）、事務の一部を共同して管理・執行する場合（料金徴収等の事務の一部を一部事務組合によって実施する場合等）を指す。
　　 「最適化」とは、①他の事業との統廃合、②公共下水・集排、浄化槽等の各種処理施設の中から、地理的・社会的条件に応じて最適なものを選択すること（処理区の統廃合を含む。）、③施設の統廃合（処理区の統廃合を伴わない。）を指す。</t>
    <rPh sb="4" eb="7">
      <t>コウイキカ</t>
    </rPh>
    <rPh sb="11" eb="13">
      <t>イチブ</t>
    </rPh>
    <rPh sb="13" eb="15">
      <t>ジム</t>
    </rPh>
    <rPh sb="15" eb="17">
      <t>クミアイ</t>
    </rPh>
    <rPh sb="20" eb="22">
      <t>ジギョウ</t>
    </rPh>
    <rPh sb="22" eb="25">
      <t>ジッシナド</t>
    </rPh>
    <rPh sb="26" eb="27">
      <t>ホカ</t>
    </rPh>
    <rPh sb="28" eb="31">
      <t>ジチタイ</t>
    </rPh>
    <rPh sb="33" eb="35">
      <t>ジギョウ</t>
    </rPh>
    <rPh sb="35" eb="37">
      <t>トウゴウ</t>
    </rPh>
    <rPh sb="38" eb="40">
      <t>リュウイキ</t>
    </rPh>
    <rPh sb="40" eb="42">
      <t>ゲスイ</t>
    </rPh>
    <rPh sb="42" eb="43">
      <t>ミチ</t>
    </rPh>
    <rPh sb="45" eb="47">
      <t>セツゾク</t>
    </rPh>
    <rPh sb="48" eb="49">
      <t>サ</t>
    </rPh>
    <rPh sb="201" eb="202">
      <t>サ</t>
    </rPh>
    <rPh sb="209" eb="212">
      <t>サイテキカ</t>
    </rPh>
    <rPh sb="217" eb="218">
      <t>タ</t>
    </rPh>
    <rPh sb="219" eb="221">
      <t>ジギョウ</t>
    </rPh>
    <rPh sb="223" eb="226">
      <t>トウハイゴウ</t>
    </rPh>
    <rPh sb="280" eb="281">
      <t>ク</t>
    </rPh>
    <rPh sb="282" eb="285">
      <t>トウハイゴウ</t>
    </rPh>
    <rPh sb="286" eb="287">
      <t>フク</t>
    </rPh>
    <rPh sb="292" eb="294">
      <t>シセツ</t>
    </rPh>
    <rPh sb="295" eb="298">
      <t>トウハイゴウ</t>
    </rPh>
    <rPh sb="299" eb="301">
      <t>ショリ</t>
    </rPh>
    <rPh sb="301" eb="302">
      <t>ク</t>
    </rPh>
    <rPh sb="303" eb="306">
      <t>トウハイゴウ</t>
    </rPh>
    <rPh sb="307" eb="308">
      <t>トモナ</t>
    </rPh>
    <phoneticPr fontId="1"/>
  </si>
  <si>
    <t>みやき町下水道事業経営戦略</t>
    <rPh sb="3" eb="4">
      <t>マチ</t>
    </rPh>
    <rPh sb="4" eb="7">
      <t>ゲスイドウ</t>
    </rPh>
    <rPh sb="7" eb="9">
      <t>ジギョウ</t>
    </rPh>
    <rPh sb="9" eb="11">
      <t>ケイエイ</t>
    </rPh>
    <rPh sb="11" eb="13">
      <t>センリャク</t>
    </rPh>
    <phoneticPr fontId="1"/>
  </si>
  <si>
    <t>みやき町</t>
    <rPh sb="3" eb="4">
      <t>マチ</t>
    </rPh>
    <phoneticPr fontId="1"/>
  </si>
  <si>
    <t>法非的</t>
    <rPh sb="0" eb="1">
      <t>ホウ</t>
    </rPh>
    <rPh sb="1" eb="2">
      <t>ヒ</t>
    </rPh>
    <rPh sb="2" eb="3">
      <t>テキ</t>
    </rPh>
    <phoneticPr fontId="1"/>
  </si>
  <si>
    <t>無</t>
    <rPh sb="0" eb="1">
      <t>ナ</t>
    </rPh>
    <phoneticPr fontId="1"/>
  </si>
  <si>
    <t>平成２８年度</t>
    <rPh sb="0" eb="2">
      <t>ヘイセイ</t>
    </rPh>
    <rPh sb="4" eb="6">
      <t>ネンド</t>
    </rPh>
    <phoneticPr fontId="1"/>
  </si>
  <si>
    <t>平成２７年度</t>
    <rPh sb="0" eb="2">
      <t>ヘイセイ</t>
    </rPh>
    <rPh sb="4" eb="6">
      <t>ネンド</t>
    </rPh>
    <phoneticPr fontId="1"/>
  </si>
  <si>
    <t>平成２６年度</t>
    <rPh sb="0" eb="2">
      <t>ヘイセイ</t>
    </rPh>
    <rPh sb="4" eb="6">
      <t>ネンド</t>
    </rPh>
    <phoneticPr fontId="1"/>
  </si>
  <si>
    <t>人頭割りによる料金体系であるため標記できない</t>
    <rPh sb="0" eb="2">
      <t>ジントウ</t>
    </rPh>
    <rPh sb="2" eb="3">
      <t>ワ</t>
    </rPh>
    <rPh sb="7" eb="9">
      <t>リョウキン</t>
    </rPh>
    <rPh sb="9" eb="11">
      <t>タイケイ</t>
    </rPh>
    <rPh sb="16" eb="18">
      <t>ヒョウキ</t>
    </rPh>
    <phoneticPr fontId="1"/>
  </si>
  <si>
    <t>　家庭用使用料（月額）は世帯割と世帯員数割の合算額とする。（消費税及び地方消費税別途）
　世帯割：２，０００円/世帯、世帯員数割：５００円/人</t>
    <rPh sb="1" eb="4">
      <t>カテイヨウ</t>
    </rPh>
    <rPh sb="4" eb="7">
      <t>シヨウリョウ</t>
    </rPh>
    <rPh sb="8" eb="10">
      <t>ゲツガク</t>
    </rPh>
    <rPh sb="12" eb="14">
      <t>セタイ</t>
    </rPh>
    <rPh sb="14" eb="15">
      <t>ワリ</t>
    </rPh>
    <rPh sb="16" eb="18">
      <t>セタイ</t>
    </rPh>
    <rPh sb="18" eb="20">
      <t>インスウ</t>
    </rPh>
    <rPh sb="20" eb="21">
      <t>ワリ</t>
    </rPh>
    <rPh sb="22" eb="24">
      <t>ガッサン</t>
    </rPh>
    <rPh sb="24" eb="25">
      <t>ガク</t>
    </rPh>
    <rPh sb="30" eb="33">
      <t>ショウヒゼイ</t>
    </rPh>
    <rPh sb="33" eb="34">
      <t>オヨ</t>
    </rPh>
    <rPh sb="35" eb="37">
      <t>チホウ</t>
    </rPh>
    <rPh sb="37" eb="40">
      <t>ショウヒゼイ</t>
    </rPh>
    <rPh sb="40" eb="42">
      <t>ベット</t>
    </rPh>
    <rPh sb="45" eb="47">
      <t>セタイ</t>
    </rPh>
    <rPh sb="47" eb="48">
      <t>ワリ</t>
    </rPh>
    <rPh sb="54" eb="55">
      <t>エン</t>
    </rPh>
    <rPh sb="56" eb="58">
      <t>セタイ</t>
    </rPh>
    <rPh sb="59" eb="61">
      <t>セタイ</t>
    </rPh>
    <rPh sb="61" eb="63">
      <t>インスウ</t>
    </rPh>
    <rPh sb="63" eb="64">
      <t>ワリ</t>
    </rPh>
    <rPh sb="68" eb="69">
      <t>エン</t>
    </rPh>
    <rPh sb="70" eb="71">
      <t>ニン</t>
    </rPh>
    <phoneticPr fontId="1"/>
  </si>
  <si>
    <t>　地区公民館は地区戸数により別途定める。</t>
    <rPh sb="1" eb="3">
      <t>チク</t>
    </rPh>
    <rPh sb="3" eb="6">
      <t>コウミンカン</t>
    </rPh>
    <rPh sb="7" eb="9">
      <t>チク</t>
    </rPh>
    <rPh sb="9" eb="11">
      <t>コスウ</t>
    </rPh>
    <rPh sb="14" eb="16">
      <t>ベット</t>
    </rPh>
    <rPh sb="16" eb="17">
      <t>サダ</t>
    </rPh>
    <phoneticPr fontId="1"/>
  </si>
  <si>
    <t>下水道課職員　１０名　（うち派遣職員１名）</t>
    <rPh sb="0" eb="3">
      <t>ゲスイドウ</t>
    </rPh>
    <rPh sb="3" eb="4">
      <t>カ</t>
    </rPh>
    <rPh sb="4" eb="6">
      <t>ショクイン</t>
    </rPh>
    <rPh sb="9" eb="10">
      <t>メイ</t>
    </rPh>
    <rPh sb="14" eb="16">
      <t>ハケン</t>
    </rPh>
    <rPh sb="16" eb="18">
      <t>ショクイン</t>
    </rPh>
    <rPh sb="19" eb="20">
      <t>メイ</t>
    </rPh>
    <phoneticPr fontId="1"/>
  </si>
  <si>
    <t>投資・財政計画（収支計画） ： 別　紙　の　と　お　り</t>
    <rPh sb="0" eb="2">
      <t>トウシ</t>
    </rPh>
    <rPh sb="3" eb="5">
      <t>ザイセイ</t>
    </rPh>
    <rPh sb="5" eb="7">
      <t>ケイカク</t>
    </rPh>
    <rPh sb="8" eb="10">
      <t>シュウシ</t>
    </rPh>
    <rPh sb="10" eb="12">
      <t>ケイカク</t>
    </rPh>
    <phoneticPr fontId="1"/>
  </si>
  <si>
    <t>（２）投資・財政計画（収支計画）の策定に当たっての説明</t>
    <rPh sb="11" eb="13">
      <t>シュウシ</t>
    </rPh>
    <rPh sb="13" eb="15">
      <t>ケイカク</t>
    </rPh>
    <rPh sb="20" eb="21">
      <t>ア</t>
    </rPh>
    <phoneticPr fontId="1"/>
  </si>
  <si>
    <t>③　収支計画のうち投資以外の経費についての説明</t>
    <rPh sb="2" eb="4">
      <t>シュウシ</t>
    </rPh>
    <rPh sb="4" eb="6">
      <t>ケイカク</t>
    </rPh>
    <rPh sb="9" eb="11">
      <t>トウシ</t>
    </rPh>
    <rPh sb="11" eb="13">
      <t>イガイ</t>
    </rPh>
    <rPh sb="14" eb="16">
      <t>ケイヒ</t>
    </rPh>
    <rPh sb="21" eb="23">
      <t>セツメイ</t>
    </rPh>
    <phoneticPr fontId="1"/>
  </si>
  <si>
    <t>（３）投資・財政計画（収支計画）に未反映の取組や今後検討予定の取組の概要</t>
    <rPh sb="11" eb="13">
      <t>シュウシ</t>
    </rPh>
    <rPh sb="13" eb="15">
      <t>ケイカク</t>
    </rPh>
    <rPh sb="21" eb="23">
      <t>トリクミ</t>
    </rPh>
    <rPh sb="31" eb="33">
      <t>トリクミ</t>
    </rPh>
    <rPh sb="34" eb="36">
      <t>ガイヨウ</t>
    </rPh>
    <phoneticPr fontId="1"/>
  </si>
  <si>
    <t>②　今後の財源についての考え方・検討状況</t>
    <rPh sb="2" eb="4">
      <t>コンゴ</t>
    </rPh>
    <rPh sb="5" eb="7">
      <t>ザイゲン</t>
    </rPh>
    <rPh sb="12" eb="13">
      <t>カンガ</t>
    </rPh>
    <rPh sb="14" eb="15">
      <t>カタ</t>
    </rPh>
    <rPh sb="16" eb="18">
      <t>ケントウ</t>
    </rPh>
    <rPh sb="18" eb="20">
      <t>ジョウキョウ</t>
    </rPh>
    <phoneticPr fontId="1"/>
  </si>
  <si>
    <t>③　投資以外の経費についての考え方・検討状況</t>
    <rPh sb="2" eb="4">
      <t>トウシ</t>
    </rPh>
    <rPh sb="4" eb="6">
      <t>イガイ</t>
    </rPh>
    <rPh sb="7" eb="9">
      <t>ケイヒ</t>
    </rPh>
    <rPh sb="14" eb="15">
      <t>カンガ</t>
    </rPh>
    <rPh sb="16" eb="17">
      <t>カタ</t>
    </rPh>
    <rPh sb="18" eb="20">
      <t>ケントウ</t>
    </rPh>
    <rPh sb="20" eb="22">
      <t>ジョウキョウ</t>
    </rPh>
    <phoneticPr fontId="1"/>
  </si>
  <si>
    <t>　放流水量に対する適正使用を実施し、コスト軽減に努める。</t>
    <rPh sb="1" eb="3">
      <t>ホウリュウ</t>
    </rPh>
    <rPh sb="3" eb="5">
      <t>スイリョウ</t>
    </rPh>
    <rPh sb="6" eb="7">
      <t>タイ</t>
    </rPh>
    <rPh sb="9" eb="11">
      <t>テキセイ</t>
    </rPh>
    <rPh sb="11" eb="13">
      <t>シヨウ</t>
    </rPh>
    <rPh sb="14" eb="16">
      <t>ジッシ</t>
    </rPh>
    <rPh sb="21" eb="23">
      <t>ケイゲン</t>
    </rPh>
    <rPh sb="24" eb="25">
      <t>ツト</t>
    </rPh>
    <phoneticPr fontId="1"/>
  </si>
  <si>
    <t>Ｈ29</t>
    <phoneticPr fontId="4"/>
  </si>
  <si>
    <t>Ｈ30</t>
  </si>
  <si>
    <t>Ｈ31</t>
  </si>
  <si>
    <t>Ｈ32</t>
  </si>
  <si>
    <t>Ｈ33</t>
  </si>
  <si>
    <t>Ｈ34</t>
  </si>
  <si>
    <t>Ｈ35</t>
  </si>
  <si>
    <t>Ｈ36</t>
  </si>
  <si>
    <t>Ｈ37</t>
  </si>
  <si>
    <t>収　益　的　収　支</t>
    <phoneticPr fontId="4"/>
  </si>
  <si>
    <t>(A)</t>
    <phoneticPr fontId="4"/>
  </si>
  <si>
    <t>（１）</t>
    <phoneticPr fontId="4"/>
  </si>
  <si>
    <t>(B)</t>
    <phoneticPr fontId="4"/>
  </si>
  <si>
    <t>ア</t>
    <phoneticPr fontId="4"/>
  </si>
  <si>
    <t>イ</t>
    <phoneticPr fontId="4"/>
  </si>
  <si>
    <t>(C)</t>
    <phoneticPr fontId="4"/>
  </si>
  <si>
    <t>ウ</t>
    <phoneticPr fontId="4"/>
  </si>
  <si>
    <t>（２）</t>
    <phoneticPr fontId="4"/>
  </si>
  <si>
    <t>ア</t>
    <phoneticPr fontId="4"/>
  </si>
  <si>
    <t>２</t>
    <phoneticPr fontId="4"/>
  </si>
  <si>
    <t>(D)</t>
    <phoneticPr fontId="4"/>
  </si>
  <si>
    <t>収益的支出に充てた地方債</t>
    <rPh sb="0" eb="3">
      <t>シュウエキテキ</t>
    </rPh>
    <rPh sb="3" eb="5">
      <t>シシュツ</t>
    </rPh>
    <rPh sb="6" eb="7">
      <t>ア</t>
    </rPh>
    <rPh sb="9" eb="12">
      <t>チホウサイ</t>
    </rPh>
    <phoneticPr fontId="4"/>
  </si>
  <si>
    <r>
      <t>(</t>
    </r>
    <r>
      <rPr>
        <sz val="11"/>
        <rFont val="ＭＳ Ｐゴシック"/>
        <family val="3"/>
        <charset val="128"/>
      </rPr>
      <t>N)</t>
    </r>
    <phoneticPr fontId="4"/>
  </si>
  <si>
    <t>収益的支出に充てた他会計借入金</t>
    <rPh sb="0" eb="3">
      <t>シュウエキテキ</t>
    </rPh>
    <rPh sb="3" eb="5">
      <t>シシュツ</t>
    </rPh>
    <rPh sb="6" eb="7">
      <t>ア</t>
    </rPh>
    <rPh sb="9" eb="10">
      <t>ホカ</t>
    </rPh>
    <rPh sb="10" eb="12">
      <t>カイケイ</t>
    </rPh>
    <rPh sb="12" eb="15">
      <t>カリイレキン</t>
    </rPh>
    <phoneticPr fontId="4"/>
  </si>
  <si>
    <r>
      <t>(</t>
    </r>
    <r>
      <rPr>
        <sz val="11"/>
        <rFont val="ＭＳ Ｐゴシック"/>
        <family val="3"/>
        <charset val="128"/>
      </rPr>
      <t>O)</t>
    </r>
    <phoneticPr fontId="4"/>
  </si>
  <si>
    <r>
      <t>(J)-(K)+(L)-(M)+(N)</t>
    </r>
    <r>
      <rPr>
        <sz val="11"/>
        <color theme="1"/>
        <rFont val="ＭＳ Ｐゴシック"/>
        <family val="2"/>
        <scheme val="minor"/>
      </rPr>
      <t>+</t>
    </r>
    <r>
      <rPr>
        <sz val="11"/>
        <rFont val="ＭＳ Ｐゴシック"/>
        <family val="3"/>
        <charset val="128"/>
      </rPr>
      <t>(O)</t>
    </r>
    <phoneticPr fontId="4"/>
  </si>
  <si>
    <r>
      <t>(</t>
    </r>
    <r>
      <rPr>
        <sz val="11"/>
        <rFont val="ＭＳ Ｐゴシック"/>
        <family val="3"/>
        <charset val="128"/>
      </rPr>
      <t>P)</t>
    </r>
    <phoneticPr fontId="4"/>
  </si>
  <si>
    <r>
      <t>(</t>
    </r>
    <r>
      <rPr>
        <sz val="11"/>
        <rFont val="ＭＳ Ｐゴシック"/>
        <family val="3"/>
        <charset val="128"/>
      </rPr>
      <t>Q)</t>
    </r>
    <phoneticPr fontId="4"/>
  </si>
  <si>
    <r>
      <t>(</t>
    </r>
    <r>
      <rPr>
        <sz val="11"/>
        <rFont val="ＭＳ Ｐゴシック"/>
        <family val="3"/>
        <charset val="128"/>
      </rPr>
      <t>R)</t>
    </r>
    <phoneticPr fontId="4"/>
  </si>
  <si>
    <r>
      <t>(</t>
    </r>
    <r>
      <rPr>
        <sz val="11"/>
        <rFont val="ＭＳ Ｐゴシック"/>
        <family val="3"/>
        <charset val="128"/>
      </rPr>
      <t>P)-(Q)</t>
    </r>
    <phoneticPr fontId="4"/>
  </si>
  <si>
    <r>
      <t>(</t>
    </r>
    <r>
      <rPr>
        <sz val="11"/>
        <rFont val="ＭＳ Ｐゴシック"/>
        <family val="3"/>
        <charset val="128"/>
      </rPr>
      <t>S)</t>
    </r>
    <phoneticPr fontId="4"/>
  </si>
  <si>
    <t>×100</t>
    <phoneticPr fontId="4"/>
  </si>
  <si>
    <t>）</t>
    <phoneticPr fontId="4"/>
  </si>
  <si>
    <t>(B)-(C)</t>
    <phoneticPr fontId="4"/>
  </si>
  <si>
    <t>(A)</t>
    <phoneticPr fontId="4"/>
  </si>
  <si>
    <t>(D)+(H)</t>
    <phoneticPr fontId="4"/>
  </si>
  <si>
    <r>
      <t>(</t>
    </r>
    <r>
      <rPr>
        <sz val="11"/>
        <rFont val="ＭＳ Ｐゴシック"/>
        <family val="3"/>
        <charset val="128"/>
      </rPr>
      <t>T)</t>
    </r>
    <phoneticPr fontId="4"/>
  </si>
  <si>
    <r>
      <t>(</t>
    </r>
    <r>
      <rPr>
        <sz val="11"/>
        <rFont val="ＭＳ Ｐゴシック"/>
        <family val="3"/>
        <charset val="128"/>
      </rPr>
      <t>U)</t>
    </r>
    <phoneticPr fontId="4"/>
  </si>
  <si>
    <r>
      <t>((</t>
    </r>
    <r>
      <rPr>
        <sz val="11"/>
        <rFont val="ＭＳ Ｐゴシック"/>
        <family val="3"/>
        <charset val="128"/>
      </rPr>
      <t>T)/(U)×100)</t>
    </r>
    <phoneticPr fontId="4"/>
  </si>
  <si>
    <t>健全化法施行令第16条により算定した
資金の不足額</t>
    <phoneticPr fontId="4"/>
  </si>
  <si>
    <r>
      <t>（</t>
    </r>
    <r>
      <rPr>
        <sz val="11"/>
        <rFont val="ＭＳ Ｐゴシック"/>
        <family val="3"/>
        <charset val="128"/>
      </rPr>
      <t>V)</t>
    </r>
    <phoneticPr fontId="4"/>
  </si>
  <si>
    <t>健全化法施行規則第６条に規定する
解消可能資金不足額</t>
    <phoneticPr fontId="4"/>
  </si>
  <si>
    <r>
      <t>(</t>
    </r>
    <r>
      <rPr>
        <sz val="11"/>
        <rFont val="ＭＳ Ｐゴシック"/>
        <family val="3"/>
        <charset val="128"/>
      </rPr>
      <t>W)</t>
    </r>
    <phoneticPr fontId="4"/>
  </si>
  <si>
    <t>健全化法施行令第17条により算定した
事業の規模</t>
    <phoneticPr fontId="4"/>
  </si>
  <si>
    <r>
      <t>(</t>
    </r>
    <r>
      <rPr>
        <sz val="11"/>
        <rFont val="ＭＳ Ｐゴシック"/>
        <family val="3"/>
        <charset val="128"/>
      </rPr>
      <t>X)</t>
    </r>
    <phoneticPr fontId="4"/>
  </si>
  <si>
    <r>
      <rPr>
        <sz val="10"/>
        <rFont val="ＭＳ Ｐゴシック"/>
        <family val="3"/>
        <charset val="128"/>
      </rPr>
      <t>健全化法第22条により算定した</t>
    </r>
    <r>
      <rPr>
        <sz val="11"/>
        <rFont val="ＭＳ Ｐゴシック"/>
        <family val="3"/>
        <charset val="128"/>
      </rPr>
      <t xml:space="preserve">
資金不足比率</t>
    </r>
    <phoneticPr fontId="4"/>
  </si>
  <si>
    <r>
      <t>(（</t>
    </r>
    <r>
      <rPr>
        <sz val="11"/>
        <rFont val="ＭＳ Ｐゴシック"/>
        <family val="3"/>
        <charset val="128"/>
      </rPr>
      <t>V）/（X）×100)</t>
    </r>
    <phoneticPr fontId="4"/>
  </si>
  <si>
    <r>
      <t>(</t>
    </r>
    <r>
      <rPr>
        <sz val="11"/>
        <rFont val="ＭＳ Ｐゴシック"/>
        <family val="3"/>
        <charset val="128"/>
      </rPr>
      <t>Y)</t>
    </r>
    <phoneticPr fontId="4"/>
  </si>
  <si>
    <t>(Z)</t>
    <phoneticPr fontId="4"/>
  </si>
  <si>
    <t>農業集落排水事業</t>
    <rPh sb="0" eb="2">
      <t>ノウギョウ</t>
    </rPh>
    <rPh sb="2" eb="4">
      <t>シュウラク</t>
    </rPh>
    <rPh sb="4" eb="6">
      <t>ハイスイ</t>
    </rPh>
    <rPh sb="6" eb="8">
      <t>ジギョウ</t>
    </rPh>
    <phoneticPr fontId="1"/>
  </si>
  <si>
    <t>上地高栁地区：平成１０年５月
　　　（供用開始後１８年）
簑原地区：平成１４年５月
　　　（供用開始後：１４年）</t>
    <rPh sb="0" eb="2">
      <t>アゲチ</t>
    </rPh>
    <rPh sb="2" eb="4">
      <t>タカヤナギ</t>
    </rPh>
    <rPh sb="4" eb="6">
      <t>チク</t>
    </rPh>
    <rPh sb="7" eb="9">
      <t>ヘイセイ</t>
    </rPh>
    <rPh sb="11" eb="12">
      <t>ネン</t>
    </rPh>
    <rPh sb="13" eb="14">
      <t>ガツ</t>
    </rPh>
    <rPh sb="19" eb="21">
      <t>キョウヨウ</t>
    </rPh>
    <rPh sb="21" eb="24">
      <t>カイシゴ</t>
    </rPh>
    <rPh sb="26" eb="27">
      <t>ネン</t>
    </rPh>
    <rPh sb="29" eb="31">
      <t>ミノバル</t>
    </rPh>
    <rPh sb="31" eb="33">
      <t>チク</t>
    </rPh>
    <rPh sb="34" eb="36">
      <t>ヘイセイ</t>
    </rPh>
    <rPh sb="38" eb="39">
      <t>ネン</t>
    </rPh>
    <rPh sb="40" eb="41">
      <t>ガツ</t>
    </rPh>
    <rPh sb="46" eb="48">
      <t>キョウヨウ</t>
    </rPh>
    <rPh sb="48" eb="50">
      <t>カイシ</t>
    </rPh>
    <rPh sb="50" eb="51">
      <t>ゴ</t>
    </rPh>
    <rPh sb="54" eb="55">
      <t>ネン</t>
    </rPh>
    <phoneticPr fontId="1"/>
  </si>
  <si>
    <t>２，０９８人／㎢</t>
    <rPh sb="5" eb="6">
      <t>ニン</t>
    </rPh>
    <phoneticPr fontId="1"/>
  </si>
  <si>
    <t>２　（上地高栁地区・簑原地区）</t>
    <rPh sb="3" eb="5">
      <t>アゲチ</t>
    </rPh>
    <rPh sb="5" eb="7">
      <t>タカヤナギ</t>
    </rPh>
    <rPh sb="7" eb="9">
      <t>チク</t>
    </rPh>
    <rPh sb="8" eb="9">
      <t>ク</t>
    </rPh>
    <rPh sb="10" eb="12">
      <t>ミノバル</t>
    </rPh>
    <rPh sb="12" eb="14">
      <t>チク</t>
    </rPh>
    <rPh sb="13" eb="14">
      <t>ク</t>
    </rPh>
    <phoneticPr fontId="1"/>
  </si>
  <si>
    <t>　本町の農業集落排水事業は、合併以前の旧中原町の中山間地域を処理エリアとして整備され、平成１７年３月の合併によりみやき町にて引き続き管理をおこなっている。平成１２年度より公共下水道においても整備着手をおこない平成３７年度の事業完了に向け整備を進めているが、平成３３年度第４次計画時に汚水処理施設の統廃合計画をおこない、農業集落排水施設を公共下水道へ取り込み、各クリーンセンターを廃止することによる維持の効率化と管理費の削減をおこなう。</t>
    <rPh sb="1" eb="3">
      <t>ホンマチ</t>
    </rPh>
    <rPh sb="4" eb="6">
      <t>ノウギョウ</t>
    </rPh>
    <rPh sb="6" eb="8">
      <t>シュウラク</t>
    </rPh>
    <rPh sb="8" eb="10">
      <t>ハイスイ</t>
    </rPh>
    <rPh sb="10" eb="12">
      <t>ジギョウ</t>
    </rPh>
    <rPh sb="14" eb="16">
      <t>ガッペイ</t>
    </rPh>
    <rPh sb="16" eb="18">
      <t>イゼン</t>
    </rPh>
    <rPh sb="19" eb="20">
      <t>キュウ</t>
    </rPh>
    <rPh sb="20" eb="23">
      <t>ナカハラマチ</t>
    </rPh>
    <rPh sb="24" eb="27">
      <t>チュウサンカン</t>
    </rPh>
    <rPh sb="27" eb="29">
      <t>チイキ</t>
    </rPh>
    <rPh sb="30" eb="32">
      <t>ショリ</t>
    </rPh>
    <rPh sb="38" eb="40">
      <t>セイビ</t>
    </rPh>
    <rPh sb="43" eb="45">
      <t>ヘイセイ</t>
    </rPh>
    <rPh sb="47" eb="48">
      <t>ネン</t>
    </rPh>
    <rPh sb="49" eb="50">
      <t>ガツ</t>
    </rPh>
    <rPh sb="51" eb="53">
      <t>ガッペイ</t>
    </rPh>
    <rPh sb="59" eb="60">
      <t>マチ</t>
    </rPh>
    <rPh sb="62" eb="63">
      <t>ヒ</t>
    </rPh>
    <rPh sb="64" eb="65">
      <t>ツヅ</t>
    </rPh>
    <rPh sb="66" eb="68">
      <t>カンリ</t>
    </rPh>
    <rPh sb="77" eb="79">
      <t>ヘイセイ</t>
    </rPh>
    <rPh sb="81" eb="83">
      <t>ネンド</t>
    </rPh>
    <rPh sb="85" eb="87">
      <t>コウキョウ</t>
    </rPh>
    <rPh sb="87" eb="90">
      <t>ゲスイドウ</t>
    </rPh>
    <rPh sb="95" eb="97">
      <t>セイビ</t>
    </rPh>
    <rPh sb="97" eb="99">
      <t>チャクシュ</t>
    </rPh>
    <rPh sb="104" eb="106">
      <t>ヘイセイ</t>
    </rPh>
    <rPh sb="108" eb="110">
      <t>ネンド</t>
    </rPh>
    <rPh sb="111" eb="113">
      <t>ジギョウ</t>
    </rPh>
    <rPh sb="113" eb="115">
      <t>カンリョウ</t>
    </rPh>
    <rPh sb="116" eb="117">
      <t>ム</t>
    </rPh>
    <rPh sb="118" eb="120">
      <t>セイビ</t>
    </rPh>
    <rPh sb="121" eb="122">
      <t>スス</t>
    </rPh>
    <rPh sb="128" eb="130">
      <t>ヘイセイ</t>
    </rPh>
    <rPh sb="132" eb="134">
      <t>ネンド</t>
    </rPh>
    <rPh sb="134" eb="135">
      <t>ダイ</t>
    </rPh>
    <rPh sb="136" eb="137">
      <t>ジ</t>
    </rPh>
    <rPh sb="137" eb="139">
      <t>ケイカク</t>
    </rPh>
    <rPh sb="139" eb="140">
      <t>ジ</t>
    </rPh>
    <rPh sb="141" eb="143">
      <t>オスイ</t>
    </rPh>
    <rPh sb="143" eb="145">
      <t>ショリ</t>
    </rPh>
    <rPh sb="145" eb="147">
      <t>シセツ</t>
    </rPh>
    <rPh sb="148" eb="151">
      <t>トウハイゴウ</t>
    </rPh>
    <rPh sb="151" eb="153">
      <t>ケイカク</t>
    </rPh>
    <rPh sb="159" eb="161">
      <t>ノウギョウ</t>
    </rPh>
    <rPh sb="161" eb="163">
      <t>シュウラク</t>
    </rPh>
    <rPh sb="163" eb="165">
      <t>ハイスイ</t>
    </rPh>
    <rPh sb="165" eb="167">
      <t>シセツ</t>
    </rPh>
    <rPh sb="168" eb="170">
      <t>コウキョウ</t>
    </rPh>
    <rPh sb="170" eb="173">
      <t>ゲスイドウ</t>
    </rPh>
    <rPh sb="174" eb="175">
      <t>ト</t>
    </rPh>
    <rPh sb="176" eb="177">
      <t>コ</t>
    </rPh>
    <rPh sb="179" eb="180">
      <t>カク</t>
    </rPh>
    <rPh sb="189" eb="191">
      <t>ハイシ</t>
    </rPh>
    <rPh sb="198" eb="200">
      <t>イジ</t>
    </rPh>
    <rPh sb="201" eb="204">
      <t>コウリツカ</t>
    </rPh>
    <rPh sb="205" eb="208">
      <t>カンリヒ</t>
    </rPh>
    <rPh sb="209" eb="211">
      <t>サクゲン</t>
    </rPh>
    <phoneticPr fontId="1"/>
  </si>
  <si>
    <t>　平成３７年度の施設統廃合によりクリーンセンターの廃止を見込んでおり、公共下水道への管理統合を進める中で検討していく。</t>
    <rPh sb="1" eb="3">
      <t>ヘイセイ</t>
    </rPh>
    <rPh sb="5" eb="7">
      <t>ネンド</t>
    </rPh>
    <rPh sb="8" eb="10">
      <t>シセツ</t>
    </rPh>
    <rPh sb="10" eb="13">
      <t>トウハイゴウ</t>
    </rPh>
    <rPh sb="25" eb="27">
      <t>ハイシ</t>
    </rPh>
    <rPh sb="28" eb="30">
      <t>ミコ</t>
    </rPh>
    <rPh sb="35" eb="37">
      <t>コウキョウ</t>
    </rPh>
    <rPh sb="37" eb="40">
      <t>ゲスイドウ</t>
    </rPh>
    <rPh sb="42" eb="44">
      <t>カンリ</t>
    </rPh>
    <rPh sb="44" eb="46">
      <t>トウゴウ</t>
    </rPh>
    <rPh sb="47" eb="48">
      <t>スス</t>
    </rPh>
    <rPh sb="50" eb="51">
      <t>ナカ</t>
    </rPh>
    <rPh sb="52" eb="54">
      <t>ケントウ</t>
    </rPh>
    <phoneticPr fontId="1"/>
  </si>
  <si>
    <t>　発生汚泥は管理業者により搬出し、三神地区汚泥再生センターにてたい肥化や建設用資材として処理されている。</t>
    <rPh sb="1" eb="3">
      <t>ハッセイ</t>
    </rPh>
    <rPh sb="3" eb="5">
      <t>オデイ</t>
    </rPh>
    <rPh sb="6" eb="8">
      <t>カンリ</t>
    </rPh>
    <rPh sb="8" eb="10">
      <t>ギョウシャ</t>
    </rPh>
    <rPh sb="13" eb="15">
      <t>ハンシュツ</t>
    </rPh>
    <rPh sb="17" eb="18">
      <t>サン</t>
    </rPh>
    <rPh sb="18" eb="19">
      <t>シン</t>
    </rPh>
    <rPh sb="19" eb="21">
      <t>チク</t>
    </rPh>
    <rPh sb="21" eb="23">
      <t>オデイ</t>
    </rPh>
    <rPh sb="23" eb="25">
      <t>サイセイ</t>
    </rPh>
    <rPh sb="33" eb="35">
      <t>ヒカ</t>
    </rPh>
    <rPh sb="36" eb="39">
      <t>ケンセツヨウ</t>
    </rPh>
    <rPh sb="39" eb="41">
      <t>シザイ</t>
    </rPh>
    <rPh sb="44" eb="46">
      <t>ショリ</t>
    </rPh>
    <phoneticPr fontId="1"/>
  </si>
  <si>
    <t>　各クリーンセンター敷地の活用は行われていないが、上地高栁クリーンセンターには小規模であるが公園を併設しており、地域住民の憩いの場として活用されている。</t>
    <rPh sb="1" eb="2">
      <t>カク</t>
    </rPh>
    <rPh sb="10" eb="12">
      <t>シキチ</t>
    </rPh>
    <rPh sb="13" eb="15">
      <t>カツヨウ</t>
    </rPh>
    <rPh sb="16" eb="17">
      <t>オコナ</t>
    </rPh>
    <rPh sb="25" eb="27">
      <t>アゲチ</t>
    </rPh>
    <rPh sb="27" eb="29">
      <t>タカヤナギ</t>
    </rPh>
    <rPh sb="39" eb="42">
      <t>ショウキボ</t>
    </rPh>
    <rPh sb="46" eb="48">
      <t>コウエン</t>
    </rPh>
    <rPh sb="49" eb="51">
      <t>ヘイセツ</t>
    </rPh>
    <rPh sb="56" eb="58">
      <t>チイキ</t>
    </rPh>
    <rPh sb="58" eb="60">
      <t>ジュウミン</t>
    </rPh>
    <rPh sb="61" eb="62">
      <t>イコ</t>
    </rPh>
    <rPh sb="64" eb="65">
      <t>バ</t>
    </rPh>
    <rPh sb="68" eb="70">
      <t>カツヨウ</t>
    </rPh>
    <phoneticPr fontId="1"/>
  </si>
  <si>
    <t>　平成３７年度の公共下水道事業完了に向け整備を進める中、汚水処理事業の統廃合を計画している。
　各クリーンセンターを廃止し、公共下水道へ統合することにより維持管理費の削減ができると考える。</t>
    <rPh sb="1" eb="3">
      <t>ヘイセイ</t>
    </rPh>
    <rPh sb="5" eb="7">
      <t>ネンド</t>
    </rPh>
    <rPh sb="8" eb="10">
      <t>コウキョウ</t>
    </rPh>
    <rPh sb="10" eb="13">
      <t>ゲスイドウ</t>
    </rPh>
    <rPh sb="13" eb="15">
      <t>ジギョウ</t>
    </rPh>
    <rPh sb="15" eb="17">
      <t>カンリョウ</t>
    </rPh>
    <rPh sb="18" eb="19">
      <t>ム</t>
    </rPh>
    <rPh sb="20" eb="22">
      <t>セイビ</t>
    </rPh>
    <rPh sb="23" eb="24">
      <t>スス</t>
    </rPh>
    <rPh sb="26" eb="27">
      <t>ナカ</t>
    </rPh>
    <rPh sb="28" eb="30">
      <t>オスイ</t>
    </rPh>
    <rPh sb="30" eb="32">
      <t>ショリ</t>
    </rPh>
    <rPh sb="32" eb="34">
      <t>ジギョウ</t>
    </rPh>
    <rPh sb="35" eb="38">
      <t>トウハイゴウ</t>
    </rPh>
    <rPh sb="39" eb="41">
      <t>ケイカク</t>
    </rPh>
    <rPh sb="48" eb="49">
      <t>カク</t>
    </rPh>
    <rPh sb="58" eb="60">
      <t>ハイシ</t>
    </rPh>
    <rPh sb="62" eb="64">
      <t>コウキョウ</t>
    </rPh>
    <rPh sb="64" eb="67">
      <t>ゲスイドウ</t>
    </rPh>
    <rPh sb="68" eb="70">
      <t>トウゴウ</t>
    </rPh>
    <rPh sb="77" eb="79">
      <t>イジ</t>
    </rPh>
    <rPh sb="79" eb="82">
      <t>カンリヒ</t>
    </rPh>
    <rPh sb="83" eb="85">
      <t>サクゲン</t>
    </rPh>
    <rPh sb="90" eb="91">
      <t>カンガ</t>
    </rPh>
    <phoneticPr fontId="1"/>
  </si>
  <si>
    <t>　建設費償還金については単年度負担を考慮し、長期的償還計画により平準化している。</t>
    <rPh sb="1" eb="4">
      <t>ケンセツヒ</t>
    </rPh>
    <rPh sb="4" eb="6">
      <t>ショウカン</t>
    </rPh>
    <rPh sb="6" eb="7">
      <t>キン</t>
    </rPh>
    <rPh sb="12" eb="15">
      <t>タンネンド</t>
    </rPh>
    <rPh sb="15" eb="17">
      <t>フタン</t>
    </rPh>
    <rPh sb="18" eb="20">
      <t>コウリョ</t>
    </rPh>
    <rPh sb="22" eb="25">
      <t>チョウキテキ</t>
    </rPh>
    <rPh sb="25" eb="27">
      <t>ショウカン</t>
    </rPh>
    <rPh sb="27" eb="29">
      <t>ケイカク</t>
    </rPh>
    <rPh sb="32" eb="35">
      <t>ヘイジュンカ</t>
    </rPh>
    <phoneticPr fontId="1"/>
  </si>
  <si>
    <t>　既に事業完了していることから老朽化対策による機能強化事業を進めているが、公共下水道との統合を見込み最低限度の更新として計画していく。</t>
    <rPh sb="1" eb="2">
      <t>スデ</t>
    </rPh>
    <rPh sb="3" eb="5">
      <t>ジギョウ</t>
    </rPh>
    <rPh sb="5" eb="7">
      <t>カンリョウ</t>
    </rPh>
    <rPh sb="15" eb="18">
      <t>ロウキュウカ</t>
    </rPh>
    <rPh sb="18" eb="20">
      <t>タイサク</t>
    </rPh>
    <rPh sb="23" eb="25">
      <t>キノウ</t>
    </rPh>
    <rPh sb="25" eb="27">
      <t>キョウカ</t>
    </rPh>
    <rPh sb="27" eb="29">
      <t>ジギョウ</t>
    </rPh>
    <rPh sb="30" eb="31">
      <t>スス</t>
    </rPh>
    <rPh sb="37" eb="39">
      <t>コウキョウ</t>
    </rPh>
    <rPh sb="39" eb="42">
      <t>ゲスイドウ</t>
    </rPh>
    <rPh sb="44" eb="46">
      <t>トウゴウ</t>
    </rPh>
    <rPh sb="47" eb="49">
      <t>ミコ</t>
    </rPh>
    <rPh sb="50" eb="52">
      <t>サイテイ</t>
    </rPh>
    <rPh sb="52" eb="54">
      <t>ゲンド</t>
    </rPh>
    <rPh sb="55" eb="57">
      <t>コウシン</t>
    </rPh>
    <rPh sb="60" eb="62">
      <t>ケイカク</t>
    </rPh>
    <phoneticPr fontId="1"/>
  </si>
  <si>
    <t>　町が責任を持って運営していくことで利用者には安心して農業集落排水を利用していただけるものと考え、運営の基本的分野については直営にて実施していく。
　他の汚水処理事業と重複した組織体系であるため本事業に特化した職員給与は計上していない。</t>
    <rPh sb="1" eb="2">
      <t>マチ</t>
    </rPh>
    <rPh sb="3" eb="5">
      <t>セキニン</t>
    </rPh>
    <rPh sb="6" eb="7">
      <t>モ</t>
    </rPh>
    <rPh sb="9" eb="11">
      <t>ウンエイ</t>
    </rPh>
    <rPh sb="18" eb="21">
      <t>リヨウシャ</t>
    </rPh>
    <rPh sb="23" eb="25">
      <t>アンシン</t>
    </rPh>
    <rPh sb="27" eb="29">
      <t>ノウギョウ</t>
    </rPh>
    <rPh sb="29" eb="31">
      <t>シュウラク</t>
    </rPh>
    <rPh sb="31" eb="33">
      <t>ハイスイ</t>
    </rPh>
    <rPh sb="34" eb="36">
      <t>リヨウ</t>
    </rPh>
    <rPh sb="46" eb="47">
      <t>カンガ</t>
    </rPh>
    <rPh sb="49" eb="51">
      <t>ウンエイ</t>
    </rPh>
    <rPh sb="52" eb="55">
      <t>キホンテキ</t>
    </rPh>
    <rPh sb="55" eb="57">
      <t>ブンヤ</t>
    </rPh>
    <rPh sb="62" eb="64">
      <t>チョクエイ</t>
    </rPh>
    <rPh sb="66" eb="68">
      <t>ジッシ</t>
    </rPh>
    <rPh sb="75" eb="76">
      <t>タ</t>
    </rPh>
    <rPh sb="77" eb="79">
      <t>オスイ</t>
    </rPh>
    <rPh sb="79" eb="81">
      <t>ショリ</t>
    </rPh>
    <rPh sb="81" eb="83">
      <t>ジギョウ</t>
    </rPh>
    <rPh sb="84" eb="86">
      <t>ジュウフク</t>
    </rPh>
    <rPh sb="88" eb="90">
      <t>ソシキ</t>
    </rPh>
    <rPh sb="90" eb="92">
      <t>タイケイ</t>
    </rPh>
    <rPh sb="97" eb="98">
      <t>ホン</t>
    </rPh>
    <rPh sb="98" eb="100">
      <t>ジギョウ</t>
    </rPh>
    <rPh sb="101" eb="103">
      <t>トッカ</t>
    </rPh>
    <rPh sb="105" eb="107">
      <t>ショクイン</t>
    </rPh>
    <rPh sb="107" eb="109">
      <t>キュウヨ</t>
    </rPh>
    <rPh sb="110" eb="112">
      <t>ケイジョウ</t>
    </rPh>
    <phoneticPr fontId="1"/>
  </si>
  <si>
    <t>　基本的処理構造は浄化槽と同じであり、ブロアポンプが常時稼働する以外は特に動力は必要としない。このため供用開始以降大きな変動はなく、今後も同様の管理を実施していく。</t>
    <rPh sb="1" eb="4">
      <t>キホンテキ</t>
    </rPh>
    <rPh sb="4" eb="6">
      <t>ショリ</t>
    </rPh>
    <rPh sb="6" eb="8">
      <t>コウゾウ</t>
    </rPh>
    <rPh sb="9" eb="12">
      <t>ジョウカソウ</t>
    </rPh>
    <rPh sb="13" eb="14">
      <t>オナ</t>
    </rPh>
    <rPh sb="26" eb="28">
      <t>ジョウジ</t>
    </rPh>
    <rPh sb="28" eb="30">
      <t>カドウ</t>
    </rPh>
    <rPh sb="32" eb="34">
      <t>イガイ</t>
    </rPh>
    <rPh sb="35" eb="36">
      <t>トク</t>
    </rPh>
    <rPh sb="37" eb="39">
      <t>ドウリョク</t>
    </rPh>
    <rPh sb="40" eb="42">
      <t>ヒツヨウ</t>
    </rPh>
    <rPh sb="51" eb="53">
      <t>キョウヨウ</t>
    </rPh>
    <rPh sb="53" eb="55">
      <t>カイシ</t>
    </rPh>
    <rPh sb="55" eb="57">
      <t>イコウ</t>
    </rPh>
    <rPh sb="57" eb="58">
      <t>オオ</t>
    </rPh>
    <rPh sb="60" eb="62">
      <t>ヘンドウ</t>
    </rPh>
    <rPh sb="66" eb="68">
      <t>コンゴ</t>
    </rPh>
    <rPh sb="69" eb="71">
      <t>ドウヨウ</t>
    </rPh>
    <rPh sb="72" eb="74">
      <t>カンリ</t>
    </rPh>
    <rPh sb="75" eb="77">
      <t>ジッシ</t>
    </rPh>
    <phoneticPr fontId="1"/>
  </si>
  <si>
    <t>　老朽化対策として平成３３年度までの機能強化事業に着手したため、修繕については軽微なもののみ実施していく。</t>
    <rPh sb="1" eb="4">
      <t>ロウキュウカ</t>
    </rPh>
    <rPh sb="4" eb="6">
      <t>タイサク</t>
    </rPh>
    <rPh sb="9" eb="11">
      <t>ヘイセイ</t>
    </rPh>
    <rPh sb="13" eb="15">
      <t>ネンド</t>
    </rPh>
    <rPh sb="18" eb="20">
      <t>キノウ</t>
    </rPh>
    <rPh sb="20" eb="22">
      <t>キョウカ</t>
    </rPh>
    <rPh sb="22" eb="24">
      <t>ジギョウ</t>
    </rPh>
    <rPh sb="25" eb="27">
      <t>チャクシュ</t>
    </rPh>
    <rPh sb="32" eb="34">
      <t>シュウゼン</t>
    </rPh>
    <rPh sb="39" eb="41">
      <t>ケイビ</t>
    </rPh>
    <rPh sb="46" eb="48">
      <t>ジッシ</t>
    </rPh>
    <phoneticPr fontId="1"/>
  </si>
  <si>
    <t>　クリーンセンターの維持管理がメインとなるが、民間のノウハウを十分に活用し、包括的・効率的な運営によるコスト削減ができるよう努める。</t>
    <rPh sb="10" eb="12">
      <t>イジ</t>
    </rPh>
    <rPh sb="12" eb="14">
      <t>カンリ</t>
    </rPh>
    <rPh sb="23" eb="25">
      <t>ミンカン</t>
    </rPh>
    <rPh sb="31" eb="33">
      <t>ジュウブン</t>
    </rPh>
    <rPh sb="34" eb="36">
      <t>カツヨウ</t>
    </rPh>
    <rPh sb="38" eb="41">
      <t>ホウカツテキ</t>
    </rPh>
    <rPh sb="42" eb="45">
      <t>コウリツテキ</t>
    </rPh>
    <rPh sb="46" eb="48">
      <t>ウンエイ</t>
    </rPh>
    <rPh sb="54" eb="56">
      <t>サクゲン</t>
    </rPh>
    <rPh sb="62" eb="63">
      <t>ツト</t>
    </rPh>
    <phoneticPr fontId="1"/>
  </si>
  <si>
    <t>　特になし</t>
    <rPh sb="1" eb="2">
      <t>トク</t>
    </rPh>
    <phoneticPr fontId="1"/>
  </si>
  <si>
    <t>　業務用使用料は、用途別に算定式により算出した数を使用料算定人数とし、当該人数に定められた使用料金表の額とする。（一般家庭と業務用の併設に場合は、それぞれに算定した使用料を合算する。）</t>
    <rPh sb="1" eb="4">
      <t>ギョウムヨウ</t>
    </rPh>
    <rPh sb="4" eb="7">
      <t>シヨウリョウ</t>
    </rPh>
    <rPh sb="9" eb="11">
      <t>ヨウト</t>
    </rPh>
    <rPh sb="11" eb="12">
      <t>ベツ</t>
    </rPh>
    <rPh sb="13" eb="15">
      <t>サンテイ</t>
    </rPh>
    <rPh sb="15" eb="16">
      <t>シキ</t>
    </rPh>
    <rPh sb="19" eb="21">
      <t>サンシュツ</t>
    </rPh>
    <rPh sb="23" eb="24">
      <t>カズ</t>
    </rPh>
    <rPh sb="25" eb="28">
      <t>シヨウリョウ</t>
    </rPh>
    <rPh sb="28" eb="30">
      <t>サンテイ</t>
    </rPh>
    <rPh sb="30" eb="32">
      <t>ニンズウ</t>
    </rPh>
    <rPh sb="35" eb="37">
      <t>トウガイ</t>
    </rPh>
    <rPh sb="37" eb="39">
      <t>ニンズウ</t>
    </rPh>
    <rPh sb="40" eb="41">
      <t>サダ</t>
    </rPh>
    <rPh sb="45" eb="47">
      <t>シヨウ</t>
    </rPh>
    <rPh sb="47" eb="49">
      <t>リョウキン</t>
    </rPh>
    <rPh sb="49" eb="50">
      <t>ヒョウ</t>
    </rPh>
    <rPh sb="51" eb="52">
      <t>ガク</t>
    </rPh>
    <rPh sb="57" eb="59">
      <t>イッパン</t>
    </rPh>
    <rPh sb="59" eb="61">
      <t>カテイ</t>
    </rPh>
    <rPh sb="62" eb="65">
      <t>ギョウムヨウ</t>
    </rPh>
    <rPh sb="66" eb="68">
      <t>ヘイセツ</t>
    </rPh>
    <rPh sb="69" eb="71">
      <t>バアイ</t>
    </rPh>
    <rPh sb="78" eb="80">
      <t>サンテイ</t>
    </rPh>
    <rPh sb="82" eb="85">
      <t>シヨウリョウ</t>
    </rPh>
    <rPh sb="86" eb="88">
      <t>ガッサン</t>
    </rPh>
    <phoneticPr fontId="1"/>
  </si>
  <si>
    <t>・財源の目標に関する事項　…　基本的には独立採算による運営を目標とする。（雨水対策は含まない。）
・使用料収入の見通し、使用料の見直しに関する事項　…　平成１０年より供用開始する際の料金体系を使用している。高齢者世帯の割合が高く、人口の減少もあり利用料金の伸びが期待できない現状ではあるが、未接続世帯の加入促進を実施しながら当面は現状の体系を維持していく。
　平成２８年度からは集合処理計画区域以外のエリア（旧三根町全域と、旧中原町・旧北茂安町の一部）を合併処理浄化槽による個別処理区域として町が整備することとしたが、同料金体系にすることにより不公平感をなくし、事業推進を図っている。
・企業債に関する事項　…　建設事業の大きな財源であるため大いに活用していく必要があるが、交付税算定率などを見ながら後年度以降の償還計画を立てる。
・繰入金に関する事項　…　財政当局との調整をしながら、中長期的な収益バランスを単独事業の抑制や経費削減をおこなうことで一定規模に抑えていく。
・資産の有効活用に関する事項　…　施設規模が小さいものの、活用に資するか検討していく。</t>
    <rPh sb="1" eb="3">
      <t>ザイゲン</t>
    </rPh>
    <rPh sb="4" eb="6">
      <t>モクヒョウ</t>
    </rPh>
    <rPh sb="7" eb="8">
      <t>カン</t>
    </rPh>
    <rPh sb="10" eb="12">
      <t>ジコウ</t>
    </rPh>
    <rPh sb="15" eb="18">
      <t>キホンテキ</t>
    </rPh>
    <rPh sb="20" eb="22">
      <t>ドクリツ</t>
    </rPh>
    <rPh sb="22" eb="24">
      <t>サイサン</t>
    </rPh>
    <rPh sb="27" eb="29">
      <t>ウンエイ</t>
    </rPh>
    <rPh sb="30" eb="32">
      <t>モクヒョウ</t>
    </rPh>
    <rPh sb="37" eb="39">
      <t>ウスイ</t>
    </rPh>
    <rPh sb="39" eb="41">
      <t>タイサク</t>
    </rPh>
    <rPh sb="42" eb="43">
      <t>フク</t>
    </rPh>
    <rPh sb="61" eb="64">
      <t>シヨウリョウ</t>
    </rPh>
    <rPh sb="65" eb="67">
      <t>ミナオ</t>
    </rPh>
    <rPh sb="77" eb="79">
      <t>ヘイセイ</t>
    </rPh>
    <rPh sb="81" eb="82">
      <t>ネン</t>
    </rPh>
    <rPh sb="84" eb="86">
      <t>キョウヨウ</t>
    </rPh>
    <rPh sb="86" eb="88">
      <t>カイシ</t>
    </rPh>
    <rPh sb="90" eb="91">
      <t>サイ</t>
    </rPh>
    <rPh sb="92" eb="94">
      <t>リョウキン</t>
    </rPh>
    <rPh sb="94" eb="96">
      <t>タイケイ</t>
    </rPh>
    <rPh sb="97" eb="99">
      <t>シヨウ</t>
    </rPh>
    <rPh sb="181" eb="183">
      <t>ヘイセイ</t>
    </rPh>
    <rPh sb="185" eb="187">
      <t>ネンド</t>
    </rPh>
    <rPh sb="190" eb="192">
      <t>シュウゴウ</t>
    </rPh>
    <rPh sb="192" eb="194">
      <t>ショリ</t>
    </rPh>
    <rPh sb="194" eb="196">
      <t>ケイカク</t>
    </rPh>
    <rPh sb="196" eb="198">
      <t>クイキ</t>
    </rPh>
    <rPh sb="198" eb="200">
      <t>イガイ</t>
    </rPh>
    <rPh sb="205" eb="206">
      <t>キュウ</t>
    </rPh>
    <rPh sb="206" eb="208">
      <t>ミネ</t>
    </rPh>
    <rPh sb="208" eb="209">
      <t>マチ</t>
    </rPh>
    <rPh sb="209" eb="211">
      <t>ゼンイキ</t>
    </rPh>
    <rPh sb="213" eb="214">
      <t>キュウ</t>
    </rPh>
    <rPh sb="214" eb="216">
      <t>ナカハラ</t>
    </rPh>
    <rPh sb="216" eb="217">
      <t>マチ</t>
    </rPh>
    <rPh sb="218" eb="219">
      <t>キュウ</t>
    </rPh>
    <rPh sb="219" eb="222">
      <t>キタ</t>
    </rPh>
    <rPh sb="222" eb="223">
      <t>マチ</t>
    </rPh>
    <rPh sb="224" eb="226">
      <t>イチブ</t>
    </rPh>
    <rPh sb="228" eb="230">
      <t>ガッペイ</t>
    </rPh>
    <rPh sb="230" eb="232">
      <t>ショリ</t>
    </rPh>
    <rPh sb="232" eb="235">
      <t>ジョウカソウ</t>
    </rPh>
    <rPh sb="238" eb="240">
      <t>コベツ</t>
    </rPh>
    <rPh sb="240" eb="242">
      <t>ショリ</t>
    </rPh>
    <rPh sb="242" eb="244">
      <t>クイキ</t>
    </rPh>
    <rPh sb="247" eb="248">
      <t>マチ</t>
    </rPh>
    <rPh sb="249" eb="251">
      <t>セイビ</t>
    </rPh>
    <rPh sb="260" eb="261">
      <t>ドウ</t>
    </rPh>
    <rPh sb="261" eb="263">
      <t>リョウキン</t>
    </rPh>
    <rPh sb="263" eb="265">
      <t>タイケイ</t>
    </rPh>
    <rPh sb="273" eb="277">
      <t>フコウヘイカン</t>
    </rPh>
    <rPh sb="282" eb="284">
      <t>ジギョウ</t>
    </rPh>
    <rPh sb="284" eb="286">
      <t>スイシン</t>
    </rPh>
    <rPh sb="287" eb="288">
      <t>ハカ</t>
    </rPh>
    <rPh sb="309" eb="311">
      <t>ケンセツ</t>
    </rPh>
    <rPh sb="311" eb="313">
      <t>ジギョウ</t>
    </rPh>
    <rPh sb="314" eb="315">
      <t>オオ</t>
    </rPh>
    <rPh sb="317" eb="319">
      <t>ザイゲン</t>
    </rPh>
    <rPh sb="324" eb="325">
      <t>オオ</t>
    </rPh>
    <rPh sb="327" eb="329">
      <t>カツヨウ</t>
    </rPh>
    <rPh sb="333" eb="335">
      <t>ヒツヨウ</t>
    </rPh>
    <rPh sb="340" eb="343">
      <t>コウフゼイ</t>
    </rPh>
    <rPh sb="343" eb="345">
      <t>サンテイ</t>
    </rPh>
    <rPh sb="345" eb="346">
      <t>リツ</t>
    </rPh>
    <rPh sb="349" eb="350">
      <t>ミ</t>
    </rPh>
    <rPh sb="353" eb="356">
      <t>コウネンド</t>
    </rPh>
    <rPh sb="356" eb="358">
      <t>イコウ</t>
    </rPh>
    <rPh sb="359" eb="361">
      <t>ショウカン</t>
    </rPh>
    <rPh sb="361" eb="363">
      <t>ケイカク</t>
    </rPh>
    <rPh sb="364" eb="365">
      <t>タ</t>
    </rPh>
    <rPh sb="383" eb="385">
      <t>ザイセイ</t>
    </rPh>
    <rPh sb="385" eb="387">
      <t>トウキョク</t>
    </rPh>
    <rPh sb="389" eb="391">
      <t>チョウセイ</t>
    </rPh>
    <rPh sb="397" eb="401">
      <t>チュウチョウキテキ</t>
    </rPh>
    <rPh sb="402" eb="404">
      <t>シュウエキ</t>
    </rPh>
    <rPh sb="409" eb="411">
      <t>タンドク</t>
    </rPh>
    <rPh sb="411" eb="413">
      <t>ジギョウ</t>
    </rPh>
    <rPh sb="414" eb="416">
      <t>ヨクセイ</t>
    </rPh>
    <rPh sb="417" eb="419">
      <t>ケイヒ</t>
    </rPh>
    <rPh sb="419" eb="421">
      <t>サクゲン</t>
    </rPh>
    <rPh sb="429" eb="431">
      <t>イッテイ</t>
    </rPh>
    <rPh sb="431" eb="433">
      <t>キボ</t>
    </rPh>
    <rPh sb="434" eb="435">
      <t>オサ</t>
    </rPh>
    <phoneticPr fontId="1"/>
  </si>
  <si>
    <t>　添付している「経営比較分析表」については、総務省へ毎年報告をおこなう『地方公営企業（法非適用）決算状況調査』に基づき、農業集落排水事業を表している。
　分析欄にあるように平成１４年度に事業完了し、維持管理がメインとなっている。
　施設利用率・水洗化率はここ数年横ばい状況であったが、町全体的な人口減少や、特に処理区域が中山間地域を含むことから高齢世帯・単身世帯が多い中で休止・廃止が相次いだことに伴う使用人口の減少により率も下降傾向にある。
　管理費用については効率化をすすめ、削減に努めているが、使用料の増収対策としては未接続者への加入啓発を強化する必要がある。</t>
    <rPh sb="0" eb="2">
      <t>テンプ</t>
    </rPh>
    <rPh sb="7" eb="9">
      <t>ケイエイ</t>
    </rPh>
    <rPh sb="9" eb="11">
      <t>ヒカク</t>
    </rPh>
    <rPh sb="11" eb="13">
      <t>ブンセキ</t>
    </rPh>
    <rPh sb="13" eb="14">
      <t>ヒョウ</t>
    </rPh>
    <rPh sb="21" eb="24">
      <t>ソウムショウ</t>
    </rPh>
    <rPh sb="25" eb="27">
      <t>マイネン</t>
    </rPh>
    <rPh sb="27" eb="29">
      <t>ホウコク</t>
    </rPh>
    <rPh sb="35" eb="37">
      <t>チホウ</t>
    </rPh>
    <rPh sb="37" eb="39">
      <t>コウエイ</t>
    </rPh>
    <rPh sb="39" eb="41">
      <t>キギョウ</t>
    </rPh>
    <rPh sb="42" eb="43">
      <t>ホウ</t>
    </rPh>
    <rPh sb="43" eb="44">
      <t>ヒ</t>
    </rPh>
    <rPh sb="44" eb="46">
      <t>テキヨウ</t>
    </rPh>
    <rPh sb="47" eb="49">
      <t>ケッサン</t>
    </rPh>
    <rPh sb="49" eb="51">
      <t>ジョウキョウ</t>
    </rPh>
    <rPh sb="51" eb="53">
      <t>チョウサ</t>
    </rPh>
    <rPh sb="55" eb="56">
      <t>モト</t>
    </rPh>
    <rPh sb="68" eb="69">
      <t>アラワ</t>
    </rPh>
    <rPh sb="77" eb="79">
      <t>ブンセキ</t>
    </rPh>
    <rPh sb="79" eb="80">
      <t>ラン</t>
    </rPh>
    <rPh sb="155" eb="157">
      <t>ショリ</t>
    </rPh>
    <phoneticPr fontId="1"/>
  </si>
  <si>
    <t>　組織体系は「管理担当：経理、財政計画及び資金計画に関する業務等」と「業務担当：事業の設計及び施工に関する業務等」により組織される。</t>
    <rPh sb="1" eb="4">
      <t>ソシキタイ</t>
    </rPh>
    <rPh sb="4" eb="5">
      <t>ケイ</t>
    </rPh>
    <rPh sb="7" eb="9">
      <t>カンリ</t>
    </rPh>
    <rPh sb="9" eb="11">
      <t>タントウ</t>
    </rPh>
    <rPh sb="12" eb="14">
      <t>ケイリ</t>
    </rPh>
    <rPh sb="15" eb="17">
      <t>ザイセイ</t>
    </rPh>
    <rPh sb="17" eb="19">
      <t>ケイカク</t>
    </rPh>
    <rPh sb="19" eb="20">
      <t>オヨ</t>
    </rPh>
    <rPh sb="21" eb="23">
      <t>シキン</t>
    </rPh>
    <rPh sb="23" eb="25">
      <t>ケイカク</t>
    </rPh>
    <rPh sb="26" eb="27">
      <t>カン</t>
    </rPh>
    <rPh sb="29" eb="31">
      <t>ギョウム</t>
    </rPh>
    <rPh sb="31" eb="32">
      <t>トウ</t>
    </rPh>
    <rPh sb="35" eb="37">
      <t>ギョウム</t>
    </rPh>
    <rPh sb="37" eb="39">
      <t>タントウ</t>
    </rPh>
    <rPh sb="40" eb="42">
      <t>ジギョウ</t>
    </rPh>
    <rPh sb="43" eb="45">
      <t>セッケイ</t>
    </rPh>
    <rPh sb="45" eb="46">
      <t>オヨ</t>
    </rPh>
    <rPh sb="47" eb="49">
      <t>セコウ</t>
    </rPh>
    <rPh sb="50" eb="51">
      <t>カン</t>
    </rPh>
    <rPh sb="53" eb="55">
      <t>ギョウム</t>
    </rPh>
    <rPh sb="55" eb="56">
      <t>トウ</t>
    </rPh>
    <rPh sb="60" eb="62">
      <t>ソシキ</t>
    </rPh>
    <phoneticPr fontId="1"/>
  </si>
  <si>
    <t>　各クリーンセンター及びマンホールポンプの運営・維持管理については民間委託をおこない、専門的知識及び技術のもと、効率的な運営・維持管理に努めている。今後の整備拡大に向け民間力の活用や指定管理者制度の導入による包括的な委託により効率的な運営・管理が実施できるのであれば検討していく。</t>
    <rPh sb="1" eb="2">
      <t>カク</t>
    </rPh>
    <rPh sb="10" eb="11">
      <t>オヨ</t>
    </rPh>
    <rPh sb="21" eb="23">
      <t>ウンエイ</t>
    </rPh>
    <rPh sb="24" eb="26">
      <t>イジ</t>
    </rPh>
    <rPh sb="26" eb="28">
      <t>カンリ</t>
    </rPh>
    <rPh sb="33" eb="35">
      <t>ミンカン</t>
    </rPh>
    <rPh sb="35" eb="37">
      <t>イタク</t>
    </rPh>
    <rPh sb="43" eb="45">
      <t>センモン</t>
    </rPh>
    <rPh sb="45" eb="46">
      <t>テキ</t>
    </rPh>
    <rPh sb="46" eb="48">
      <t>チシキ</t>
    </rPh>
    <rPh sb="48" eb="49">
      <t>オヨ</t>
    </rPh>
    <rPh sb="50" eb="52">
      <t>ギジュツ</t>
    </rPh>
    <rPh sb="56" eb="59">
      <t>コウリツテキ</t>
    </rPh>
    <rPh sb="60" eb="62">
      <t>ウンエイ</t>
    </rPh>
    <rPh sb="63" eb="65">
      <t>イジ</t>
    </rPh>
    <rPh sb="65" eb="67">
      <t>カンリ</t>
    </rPh>
    <rPh sb="68" eb="69">
      <t>ツト</t>
    </rPh>
    <rPh sb="74" eb="76">
      <t>コンゴ</t>
    </rPh>
    <rPh sb="77" eb="79">
      <t>セイビ</t>
    </rPh>
    <rPh sb="79" eb="81">
      <t>カクダイ</t>
    </rPh>
    <rPh sb="82" eb="83">
      <t>ム</t>
    </rPh>
    <rPh sb="84" eb="86">
      <t>ミンカン</t>
    </rPh>
    <rPh sb="86" eb="87">
      <t>リョク</t>
    </rPh>
    <rPh sb="88" eb="90">
      <t>カツヨウ</t>
    </rPh>
    <rPh sb="91" eb="93">
      <t>シテイ</t>
    </rPh>
    <rPh sb="93" eb="96">
      <t>カンリシャ</t>
    </rPh>
    <rPh sb="96" eb="98">
      <t>セイド</t>
    </rPh>
    <rPh sb="99" eb="101">
      <t>ドウニュウ</t>
    </rPh>
    <rPh sb="104" eb="107">
      <t>ホウカツテキ</t>
    </rPh>
    <rPh sb="108" eb="110">
      <t>イタク</t>
    </rPh>
    <rPh sb="113" eb="116">
      <t>コウリツテキ</t>
    </rPh>
    <rPh sb="117" eb="119">
      <t>ウンエイ</t>
    </rPh>
    <rPh sb="120" eb="122">
      <t>カンリ</t>
    </rPh>
    <rPh sb="123" eb="125">
      <t>ジッシ</t>
    </rPh>
    <rPh sb="133" eb="135">
      <t>ケントウ</t>
    </rPh>
    <phoneticPr fontId="1"/>
  </si>
  <si>
    <t>　平成３７年度の施設統廃合によりクリーンセンターの廃止を見込んでおり、公共下水道への管理統合を進める予定のため活用の予定はない。</t>
    <rPh sb="1" eb="3">
      <t>ヘイセイ</t>
    </rPh>
    <rPh sb="5" eb="7">
      <t>ネンド</t>
    </rPh>
    <rPh sb="8" eb="10">
      <t>シセツ</t>
    </rPh>
    <rPh sb="10" eb="13">
      <t>トウハイゴウ</t>
    </rPh>
    <rPh sb="25" eb="27">
      <t>ハイシ</t>
    </rPh>
    <rPh sb="28" eb="30">
      <t>ミコ</t>
    </rPh>
    <rPh sb="35" eb="37">
      <t>コウキョウ</t>
    </rPh>
    <rPh sb="37" eb="40">
      <t>ゲスイドウ</t>
    </rPh>
    <rPh sb="42" eb="44">
      <t>カンリ</t>
    </rPh>
    <rPh sb="44" eb="46">
      <t>トウゴウ</t>
    </rPh>
    <rPh sb="47" eb="48">
      <t>スス</t>
    </rPh>
    <rPh sb="50" eb="52">
      <t>ヨテイ</t>
    </rPh>
    <rPh sb="55" eb="57">
      <t>カツヨウ</t>
    </rPh>
    <rPh sb="58" eb="60">
      <t>ヨテイ</t>
    </rPh>
    <phoneticPr fontId="1"/>
  </si>
  <si>
    <t>　農業集落排水事業についても公共下水道事業と同様に独立採算を原則とする地方公営企業であるが、単独的な経営は困難な状況にあります。
　理由としては上記にて挙げたとおりであるが、運営費における一般会計からの繰入金の割合的には高いが、繰入金には建設費借入金の償還金を地方交付税にて措置される分が４９％ほどあり、単なる赤字補てんではない部分も含まれている。
　また、公共下水道事業や今年度より着手している市町設置型合併浄化槽事業を同一の運営体制にておこなっているため職員給与費や事務費においてはコスト軽減されている。
　今後公共下水道への統合計画もあり、更なるコスト削減が可能となる見込みであるが、供用開始より２０年を迎えつつある施設については一定規模の施設更新が必要となっている。これらについてはできる限り国や県の補助金を活用しながら実施していく。
　</t>
    <rPh sb="1" eb="3">
      <t>ノウギョウ</t>
    </rPh>
    <rPh sb="3" eb="5">
      <t>シュウラク</t>
    </rPh>
    <rPh sb="5" eb="7">
      <t>ハイスイ</t>
    </rPh>
    <rPh sb="7" eb="9">
      <t>ジギョウ</t>
    </rPh>
    <rPh sb="14" eb="16">
      <t>コウキョウ</t>
    </rPh>
    <rPh sb="16" eb="19">
      <t>ゲスイドウ</t>
    </rPh>
    <rPh sb="19" eb="21">
      <t>ジギョウ</t>
    </rPh>
    <rPh sb="22" eb="24">
      <t>ドウヨウ</t>
    </rPh>
    <rPh sb="25" eb="27">
      <t>ドクリツ</t>
    </rPh>
    <rPh sb="27" eb="29">
      <t>サイサン</t>
    </rPh>
    <rPh sb="30" eb="32">
      <t>ゲンソク</t>
    </rPh>
    <rPh sb="35" eb="37">
      <t>チホウ</t>
    </rPh>
    <rPh sb="37" eb="39">
      <t>コウエイ</t>
    </rPh>
    <rPh sb="39" eb="41">
      <t>キギョウ</t>
    </rPh>
    <rPh sb="46" eb="48">
      <t>タンドク</t>
    </rPh>
    <rPh sb="48" eb="49">
      <t>テキ</t>
    </rPh>
    <rPh sb="50" eb="52">
      <t>ケイエイ</t>
    </rPh>
    <rPh sb="53" eb="55">
      <t>コンナン</t>
    </rPh>
    <rPh sb="56" eb="58">
      <t>ジョウキョウ</t>
    </rPh>
    <rPh sb="66" eb="68">
      <t>リユウ</t>
    </rPh>
    <rPh sb="72" eb="74">
      <t>ジョウキ</t>
    </rPh>
    <rPh sb="76" eb="77">
      <t>ア</t>
    </rPh>
    <rPh sb="87" eb="90">
      <t>ウンエイヒ</t>
    </rPh>
    <rPh sb="94" eb="96">
      <t>イッパン</t>
    </rPh>
    <rPh sb="96" eb="98">
      <t>カイケイ</t>
    </rPh>
    <rPh sb="101" eb="103">
      <t>クリイレ</t>
    </rPh>
    <rPh sb="103" eb="104">
      <t>キン</t>
    </rPh>
    <rPh sb="105" eb="107">
      <t>ワリアイ</t>
    </rPh>
    <rPh sb="107" eb="108">
      <t>テキ</t>
    </rPh>
    <rPh sb="110" eb="111">
      <t>タカ</t>
    </rPh>
    <rPh sb="114" eb="116">
      <t>クリイレ</t>
    </rPh>
    <rPh sb="116" eb="117">
      <t>キン</t>
    </rPh>
    <rPh sb="119" eb="122">
      <t>ケンセツヒ</t>
    </rPh>
    <rPh sb="122" eb="124">
      <t>カリイレ</t>
    </rPh>
    <rPh sb="124" eb="125">
      <t>キン</t>
    </rPh>
    <rPh sb="126" eb="129">
      <t>ショウカンキン</t>
    </rPh>
    <rPh sb="130" eb="132">
      <t>チホウ</t>
    </rPh>
    <rPh sb="132" eb="135">
      <t>コウフゼイ</t>
    </rPh>
    <rPh sb="137" eb="139">
      <t>ソチ</t>
    </rPh>
    <rPh sb="142" eb="143">
      <t>ブン</t>
    </rPh>
    <rPh sb="152" eb="153">
      <t>タン</t>
    </rPh>
    <rPh sb="155" eb="157">
      <t>アカジ</t>
    </rPh>
    <rPh sb="157" eb="158">
      <t>ホ</t>
    </rPh>
    <rPh sb="164" eb="166">
      <t>ブブン</t>
    </rPh>
    <rPh sb="167" eb="168">
      <t>フク</t>
    </rPh>
    <rPh sb="179" eb="181">
      <t>コウキョウ</t>
    </rPh>
    <rPh sb="181" eb="184">
      <t>ゲスイドウ</t>
    </rPh>
    <rPh sb="184" eb="186">
      <t>ジギョウ</t>
    </rPh>
    <rPh sb="187" eb="190">
      <t>コンネンド</t>
    </rPh>
    <rPh sb="192" eb="194">
      <t>チャクシュ</t>
    </rPh>
    <rPh sb="198" eb="199">
      <t>シ</t>
    </rPh>
    <rPh sb="199" eb="200">
      <t>マチ</t>
    </rPh>
    <rPh sb="200" eb="202">
      <t>セッチ</t>
    </rPh>
    <rPh sb="202" eb="203">
      <t>ガタ</t>
    </rPh>
    <rPh sb="203" eb="205">
      <t>ガッペイ</t>
    </rPh>
    <rPh sb="205" eb="208">
      <t>ジョウカソウ</t>
    </rPh>
    <rPh sb="208" eb="210">
      <t>ジギョウ</t>
    </rPh>
    <rPh sb="211" eb="213">
      <t>ドウイツ</t>
    </rPh>
    <rPh sb="214" eb="216">
      <t>ウンエイ</t>
    </rPh>
    <rPh sb="216" eb="218">
      <t>タイセイ</t>
    </rPh>
    <rPh sb="229" eb="231">
      <t>ショクイン</t>
    </rPh>
    <rPh sb="231" eb="233">
      <t>キュウヨ</t>
    </rPh>
    <rPh sb="233" eb="234">
      <t>ヒ</t>
    </rPh>
    <rPh sb="235" eb="238">
      <t>ジムヒ</t>
    </rPh>
    <rPh sb="246" eb="248">
      <t>ケイゲン</t>
    </rPh>
    <rPh sb="256" eb="258">
      <t>コンゴ</t>
    </rPh>
    <rPh sb="258" eb="260">
      <t>コウキョウ</t>
    </rPh>
    <rPh sb="260" eb="263">
      <t>ゲスイドウ</t>
    </rPh>
    <rPh sb="265" eb="267">
      <t>トウゴウ</t>
    </rPh>
    <rPh sb="267" eb="269">
      <t>ケイカク</t>
    </rPh>
    <rPh sb="273" eb="274">
      <t>サラ</t>
    </rPh>
    <rPh sb="279" eb="281">
      <t>サクゲン</t>
    </rPh>
    <rPh sb="282" eb="284">
      <t>カノウ</t>
    </rPh>
    <rPh sb="287" eb="289">
      <t>ミコ</t>
    </rPh>
    <rPh sb="295" eb="297">
      <t>キョウヨウ</t>
    </rPh>
    <rPh sb="297" eb="299">
      <t>カイシ</t>
    </rPh>
    <rPh sb="303" eb="304">
      <t>ネン</t>
    </rPh>
    <rPh sb="305" eb="306">
      <t>ムカ</t>
    </rPh>
    <rPh sb="311" eb="313">
      <t>シセツ</t>
    </rPh>
    <rPh sb="318" eb="320">
      <t>イッテイ</t>
    </rPh>
    <rPh sb="320" eb="322">
      <t>キボ</t>
    </rPh>
    <rPh sb="323" eb="325">
      <t>シセツ</t>
    </rPh>
    <rPh sb="325" eb="327">
      <t>コウシン</t>
    </rPh>
    <rPh sb="328" eb="330">
      <t>ヒツヨウ</t>
    </rPh>
    <rPh sb="348" eb="349">
      <t>カギ</t>
    </rPh>
    <rPh sb="350" eb="351">
      <t>クニ</t>
    </rPh>
    <rPh sb="352" eb="353">
      <t>ケン</t>
    </rPh>
    <rPh sb="354" eb="357">
      <t>ホジョキン</t>
    </rPh>
    <rPh sb="358" eb="360">
      <t>カツヨウ</t>
    </rPh>
    <rPh sb="364" eb="366">
      <t>ジッシ</t>
    </rPh>
    <phoneticPr fontId="1"/>
  </si>
  <si>
    <t>・投資の目標に関する事項　…　平成３３年度まで計画していく機能強化事業を活用し、老朽化が著しい施設の改良おこなう。
・管渠、処理場等の建設・更新に関する事項　…　上記補助事業をメインに改良をおこなう。
・広域化・共同化・最適化に関する事項　…　公共下水道の第４次計画時に施設統合をおこなう。
・投資の平準化に関する事項　　…　支出に絡む取り組みはない。
・民間の活力の活用に関する事項（PPP/PFIなど）　…　現在委託中であるクリーンセンターの運営・維持管理において、専門的知識や技術が必要となることからも民間力に着目した包括的民間委託を公共下水道事業と併せて検討していく。
・防災・安全対策に関する事項　…　上記補助事業の中で対応が必要な部分は対応していく。</t>
    <rPh sb="5" eb="6">
      <t>カン</t>
    </rPh>
    <rPh sb="8" eb="10">
      <t>ジコウヘイセイ</t>
    </rPh>
    <rPh sb="81" eb="83">
      <t>ジョウキ</t>
    </rPh>
    <rPh sb="83" eb="85">
      <t>ホジョ</t>
    </rPh>
    <rPh sb="85" eb="87">
      <t>ジギョウ</t>
    </rPh>
    <rPh sb="92" eb="94">
      <t>カイリョウ</t>
    </rPh>
    <rPh sb="122" eb="124">
      <t>コウキョウ</t>
    </rPh>
    <rPh sb="124" eb="127">
      <t>ゲスイドウ</t>
    </rPh>
    <rPh sb="128" eb="129">
      <t>ダイ</t>
    </rPh>
    <rPh sb="130" eb="131">
      <t>ジ</t>
    </rPh>
    <rPh sb="131" eb="133">
      <t>ケイカク</t>
    </rPh>
    <rPh sb="133" eb="134">
      <t>ジ</t>
    </rPh>
    <rPh sb="135" eb="137">
      <t>シセツ</t>
    </rPh>
    <rPh sb="137" eb="139">
      <t>トウゴウ</t>
    </rPh>
    <rPh sb="163" eb="165">
      <t>シシュツ</t>
    </rPh>
    <rPh sb="166" eb="167">
      <t>カラ</t>
    </rPh>
    <rPh sb="168" eb="169">
      <t>ト</t>
    </rPh>
    <rPh sb="170" eb="171">
      <t>ク</t>
    </rPh>
    <rPh sb="179" eb="181">
      <t>カツリョク</t>
    </rPh>
    <rPh sb="206" eb="208">
      <t>ゲンザイ</t>
    </rPh>
    <rPh sb="208" eb="210">
      <t>イタク</t>
    </rPh>
    <rPh sb="210" eb="211">
      <t>チュウ</t>
    </rPh>
    <rPh sb="223" eb="225">
      <t>ウンエイ</t>
    </rPh>
    <rPh sb="226" eb="228">
      <t>イジ</t>
    </rPh>
    <rPh sb="228" eb="230">
      <t>カンリ</t>
    </rPh>
    <rPh sb="235" eb="238">
      <t>センモンテキ</t>
    </rPh>
    <rPh sb="238" eb="240">
      <t>チシキ</t>
    </rPh>
    <rPh sb="241" eb="243">
      <t>ギジュツ</t>
    </rPh>
    <rPh sb="244" eb="246">
      <t>ヒツヨウ</t>
    </rPh>
    <rPh sb="254" eb="256">
      <t>ミンカン</t>
    </rPh>
    <rPh sb="256" eb="257">
      <t>リョク</t>
    </rPh>
    <rPh sb="258" eb="260">
      <t>チャクモク</t>
    </rPh>
    <rPh sb="262" eb="265">
      <t>ホウカツテキ</t>
    </rPh>
    <rPh sb="265" eb="267">
      <t>ミンカン</t>
    </rPh>
    <rPh sb="267" eb="269">
      <t>イタク</t>
    </rPh>
    <rPh sb="291" eb="293">
      <t>アンゼン</t>
    </rPh>
    <rPh sb="293" eb="295">
      <t>タイサク</t>
    </rPh>
    <rPh sb="296" eb="297">
      <t>カン</t>
    </rPh>
    <rPh sb="299" eb="301">
      <t>ジコウ</t>
    </rPh>
    <phoneticPr fontId="1"/>
  </si>
  <si>
    <t>・民間の活力の活用に関する事項（包括的民間委託等の民間委託、指定管理者制度、PPP/PFIなど）　…　クリーンセンター及びマンホールポンプの運営・維持管理を専門的技術・知識のある民家事業者へ委託しているが、今後もコストパフォーマンスや効率性を重視しながら包括的な民間委託を進める。
・職員給与費に関する事項　…　職員給与費については公共下水道事業や市町設置型合併浄化槽事業と重複した組織体系となっており、本事業のみにて計上していない。
・動力費に関する事項　…　供用開始以降横ばい傾向であり、今後も適正運営に努める。
・薬品費に関する事項　…　放流水量に対して必要数量を確認しながら調整していく。
・修繕費に関する事項　…　平成２８年度から平成３３年度まで実施予定である機能強化事業を活用し、老朽化の激しいものは適宜更新する。ただし、平成３７年度の公共下水道との統合に向け更新延長できるものは計画的に見直しをおこなう。
・委託費に関する事項　…　クリーンセンターの運営・維持管理委託費がメインとなってくるが、包括的な民間委託によるコストパフォーマンスの良い運営形態を目指す。
・その他　…　国や他団体との情報共有をおこない、効率性の高い運営を目指し、未水洗化解消にむけた活動を実施する。</t>
    <rPh sb="16" eb="19">
      <t>ホウカツテキ</t>
    </rPh>
    <rPh sb="19" eb="21">
      <t>ミンカン</t>
    </rPh>
    <rPh sb="21" eb="23">
      <t>イタク</t>
    </rPh>
    <rPh sb="23" eb="24">
      <t>トウ</t>
    </rPh>
    <rPh sb="25" eb="27">
      <t>ミンカン</t>
    </rPh>
    <rPh sb="27" eb="29">
      <t>イタク</t>
    </rPh>
    <rPh sb="30" eb="32">
      <t>シテイ</t>
    </rPh>
    <rPh sb="32" eb="35">
      <t>カンリシャ</t>
    </rPh>
    <rPh sb="35" eb="37">
      <t>セイド</t>
    </rPh>
    <rPh sb="59" eb="60">
      <t>オヨ</t>
    </rPh>
    <rPh sb="70" eb="72">
      <t>ウンエイ</t>
    </rPh>
    <rPh sb="73" eb="75">
      <t>イジ</t>
    </rPh>
    <rPh sb="75" eb="77">
      <t>カンリ</t>
    </rPh>
    <rPh sb="78" eb="81">
      <t>センモンテキ</t>
    </rPh>
    <rPh sb="81" eb="83">
      <t>ギジュツ</t>
    </rPh>
    <rPh sb="84" eb="86">
      <t>チシキ</t>
    </rPh>
    <rPh sb="89" eb="91">
      <t>ミンカ</t>
    </rPh>
    <rPh sb="91" eb="94">
      <t>ジギョウシャ</t>
    </rPh>
    <rPh sb="95" eb="97">
      <t>イタク</t>
    </rPh>
    <rPh sb="103" eb="105">
      <t>コンゴ</t>
    </rPh>
    <rPh sb="117" eb="120">
      <t>コウリツセイ</t>
    </rPh>
    <rPh sb="121" eb="123">
      <t>ジュウシ</t>
    </rPh>
    <rPh sb="127" eb="130">
      <t>ホウカツテキ</t>
    </rPh>
    <rPh sb="131" eb="133">
      <t>ミンカン</t>
    </rPh>
    <rPh sb="133" eb="135">
      <t>イタク</t>
    </rPh>
    <rPh sb="136" eb="137">
      <t>スス</t>
    </rPh>
    <rPh sb="156" eb="158">
      <t>ショクイン</t>
    </rPh>
    <rPh sb="158" eb="160">
      <t>キュウヨ</t>
    </rPh>
    <rPh sb="160" eb="161">
      <t>ヒ</t>
    </rPh>
    <rPh sb="166" eb="168">
      <t>コウキョウ</t>
    </rPh>
    <rPh sb="168" eb="171">
      <t>ゲスイドウ</t>
    </rPh>
    <rPh sb="171" eb="173">
      <t>ジギョウ</t>
    </rPh>
    <rPh sb="174" eb="175">
      <t>シ</t>
    </rPh>
    <rPh sb="175" eb="176">
      <t>マチ</t>
    </rPh>
    <rPh sb="176" eb="178">
      <t>セッチ</t>
    </rPh>
    <rPh sb="178" eb="179">
      <t>ガタ</t>
    </rPh>
    <rPh sb="179" eb="181">
      <t>ガッペイ</t>
    </rPh>
    <rPh sb="181" eb="184">
      <t>ジョウカソウ</t>
    </rPh>
    <rPh sb="184" eb="186">
      <t>ジギョウ</t>
    </rPh>
    <rPh sb="187" eb="189">
      <t>ジュウフク</t>
    </rPh>
    <rPh sb="191" eb="194">
      <t>ソシキタイ</t>
    </rPh>
    <rPh sb="194" eb="195">
      <t>ケイ</t>
    </rPh>
    <rPh sb="202" eb="203">
      <t>ホン</t>
    </rPh>
    <rPh sb="203" eb="205">
      <t>ジギョウ</t>
    </rPh>
    <rPh sb="209" eb="211">
      <t>ケイジョウ</t>
    </rPh>
    <rPh sb="223" eb="224">
      <t>カン</t>
    </rPh>
    <rPh sb="226" eb="228">
      <t>ジコウ</t>
    </rPh>
    <rPh sb="231" eb="233">
      <t>キョウヨウ</t>
    </rPh>
    <rPh sb="233" eb="235">
      <t>カイシ</t>
    </rPh>
    <rPh sb="235" eb="237">
      <t>イコウ</t>
    </rPh>
    <rPh sb="237" eb="238">
      <t>ヨコ</t>
    </rPh>
    <rPh sb="240" eb="242">
      <t>ケイコウ</t>
    </rPh>
    <rPh sb="246" eb="248">
      <t>コンゴ</t>
    </rPh>
    <rPh sb="249" eb="251">
      <t>テキセイ</t>
    </rPh>
    <rPh sb="251" eb="253">
      <t>ウンエイ</t>
    </rPh>
    <rPh sb="254" eb="255">
      <t>ツト</t>
    </rPh>
    <rPh sb="272" eb="274">
      <t>ホウリュウ</t>
    </rPh>
    <rPh sb="274" eb="276">
      <t>スイリョウ</t>
    </rPh>
    <rPh sb="277" eb="278">
      <t>タイ</t>
    </rPh>
    <rPh sb="280" eb="282">
      <t>ヒツヨウ</t>
    </rPh>
    <rPh sb="282" eb="284">
      <t>スウリョウ</t>
    </rPh>
    <rPh sb="285" eb="287">
      <t>カクニン</t>
    </rPh>
    <rPh sb="291" eb="293">
      <t>チョウセイ</t>
    </rPh>
    <rPh sb="432" eb="434">
      <t>ウンエイ</t>
    </rPh>
    <rPh sb="435" eb="437">
      <t>イジ</t>
    </rPh>
    <rPh sb="437" eb="439">
      <t>カンリ</t>
    </rPh>
    <rPh sb="439" eb="441">
      <t>イタク</t>
    </rPh>
    <rPh sb="441" eb="442">
      <t>ヒ</t>
    </rPh>
    <rPh sb="454" eb="457">
      <t>ホウカツテキ</t>
    </rPh>
    <rPh sb="458" eb="460">
      <t>ミンカン</t>
    </rPh>
    <rPh sb="460" eb="462">
      <t>イタク</t>
    </rPh>
    <rPh sb="476" eb="477">
      <t>ヨ</t>
    </rPh>
    <rPh sb="478" eb="480">
      <t>ウンエイ</t>
    </rPh>
    <rPh sb="480" eb="482">
      <t>ケイタイ</t>
    </rPh>
    <rPh sb="483" eb="485">
      <t>メザ</t>
    </rPh>
    <rPh sb="512" eb="515">
      <t>コウリツセイ</t>
    </rPh>
    <rPh sb="516" eb="517">
      <t>タカ</t>
    </rPh>
    <rPh sb="518" eb="520">
      <t>ウンエイ</t>
    </rPh>
    <rPh sb="521" eb="523">
      <t>メザ</t>
    </rPh>
    <phoneticPr fontId="1"/>
  </si>
  <si>
    <t>　今年度より実施している「市町設置型合併浄化槽整備事業」はＰＦＩ事業を活用し、スピード感ある事業進捗を進めている。
農業集落排水事業においては公共下水道事業への統合を検討しており、活用の予定はない。</t>
    <rPh sb="1" eb="4">
      <t>コンネンド</t>
    </rPh>
    <rPh sb="6" eb="8">
      <t>ジッシ</t>
    </rPh>
    <rPh sb="13" eb="14">
      <t>シ</t>
    </rPh>
    <rPh sb="14" eb="15">
      <t>マチ</t>
    </rPh>
    <rPh sb="15" eb="17">
      <t>セッチ</t>
    </rPh>
    <rPh sb="17" eb="18">
      <t>ガタ</t>
    </rPh>
    <rPh sb="18" eb="20">
      <t>ガッペイ</t>
    </rPh>
    <rPh sb="20" eb="23">
      <t>ジョウカソウ</t>
    </rPh>
    <rPh sb="23" eb="25">
      <t>セイビ</t>
    </rPh>
    <rPh sb="25" eb="27">
      <t>ジギョウ</t>
    </rPh>
    <rPh sb="32" eb="34">
      <t>ジギョウ</t>
    </rPh>
    <rPh sb="35" eb="37">
      <t>カツヨウ</t>
    </rPh>
    <rPh sb="43" eb="44">
      <t>カン</t>
    </rPh>
    <rPh sb="46" eb="48">
      <t>ジギョウ</t>
    </rPh>
    <rPh sb="48" eb="50">
      <t>シンチョク</t>
    </rPh>
    <rPh sb="51" eb="52">
      <t>スス</t>
    </rPh>
    <rPh sb="58" eb="60">
      <t>ノウギョウ</t>
    </rPh>
    <rPh sb="60" eb="62">
      <t>シュウラク</t>
    </rPh>
    <rPh sb="62" eb="64">
      <t>ハイスイ</t>
    </rPh>
    <rPh sb="64" eb="66">
      <t>ジギョウ</t>
    </rPh>
    <rPh sb="71" eb="73">
      <t>コウキョウ</t>
    </rPh>
    <rPh sb="73" eb="76">
      <t>ゲスイドウ</t>
    </rPh>
    <rPh sb="76" eb="78">
      <t>ジギョウ</t>
    </rPh>
    <rPh sb="80" eb="82">
      <t>トウゴウ</t>
    </rPh>
    <rPh sb="83" eb="85">
      <t>ケントウ</t>
    </rPh>
    <rPh sb="90" eb="92">
      <t>カツヨウ</t>
    </rPh>
    <rPh sb="93" eb="95">
      <t>ヨテイ</t>
    </rPh>
    <phoneticPr fontId="1"/>
  </si>
  <si>
    <t>　汚水処理費用の不公平感解消のため「公共下水道・農業集落排水・市町設置型合併浄化槽」の３事業を同じ料金体系により運営しているため、改定についても統一的に行うことが必要と考える。
　当面は水洗化率を上げることによる収益増を第一と考え、利用者への負担増となる料金改定は公共下水道事業第４次計画時に改めて検討する。</t>
    <rPh sb="1" eb="3">
      <t>オスイ</t>
    </rPh>
    <rPh sb="3" eb="5">
      <t>ショリ</t>
    </rPh>
    <rPh sb="5" eb="7">
      <t>ヒヨウ</t>
    </rPh>
    <rPh sb="8" eb="11">
      <t>フコウヘイ</t>
    </rPh>
    <rPh sb="11" eb="12">
      <t>カン</t>
    </rPh>
    <rPh sb="12" eb="14">
      <t>カイショウ</t>
    </rPh>
    <rPh sb="18" eb="20">
      <t>コウキョウ</t>
    </rPh>
    <rPh sb="20" eb="23">
      <t>ゲスイドウ</t>
    </rPh>
    <rPh sb="24" eb="26">
      <t>ノウギョウ</t>
    </rPh>
    <rPh sb="26" eb="28">
      <t>シュウラク</t>
    </rPh>
    <rPh sb="28" eb="30">
      <t>ハイスイ</t>
    </rPh>
    <rPh sb="31" eb="32">
      <t>シ</t>
    </rPh>
    <rPh sb="32" eb="33">
      <t>マチ</t>
    </rPh>
    <rPh sb="33" eb="35">
      <t>セッチ</t>
    </rPh>
    <rPh sb="35" eb="36">
      <t>ガタ</t>
    </rPh>
    <rPh sb="36" eb="38">
      <t>ガッペイ</t>
    </rPh>
    <rPh sb="38" eb="41">
      <t>ジョウカソウ</t>
    </rPh>
    <rPh sb="44" eb="46">
      <t>ジギョウ</t>
    </rPh>
    <rPh sb="47" eb="48">
      <t>オナ</t>
    </rPh>
    <rPh sb="49" eb="51">
      <t>リョウキン</t>
    </rPh>
    <rPh sb="51" eb="53">
      <t>タイケイ</t>
    </rPh>
    <rPh sb="56" eb="58">
      <t>ウンエイ</t>
    </rPh>
    <rPh sb="65" eb="67">
      <t>カイテイ</t>
    </rPh>
    <rPh sb="72" eb="75">
      <t>トウイツテキ</t>
    </rPh>
    <rPh sb="76" eb="77">
      <t>オコナ</t>
    </rPh>
    <rPh sb="81" eb="83">
      <t>ヒツヨウ</t>
    </rPh>
    <rPh sb="84" eb="85">
      <t>カンガ</t>
    </rPh>
    <rPh sb="90" eb="92">
      <t>トウメン</t>
    </rPh>
    <rPh sb="93" eb="96">
      <t>スイセンカ</t>
    </rPh>
    <rPh sb="96" eb="97">
      <t>リツ</t>
    </rPh>
    <rPh sb="98" eb="99">
      <t>ア</t>
    </rPh>
    <rPh sb="106" eb="109">
      <t>シュウエキゾウ</t>
    </rPh>
    <rPh sb="110" eb="112">
      <t>ダイイチ</t>
    </rPh>
    <rPh sb="113" eb="114">
      <t>カンガ</t>
    </rPh>
    <rPh sb="116" eb="119">
      <t>リヨウシャ</t>
    </rPh>
    <rPh sb="121" eb="124">
      <t>フタンゾウ</t>
    </rPh>
    <rPh sb="127" eb="129">
      <t>リョウキン</t>
    </rPh>
    <rPh sb="129" eb="131">
      <t>カイテイ</t>
    </rPh>
    <rPh sb="132" eb="134">
      <t>コウキョウ</t>
    </rPh>
    <rPh sb="134" eb="137">
      <t>ゲスイドウ</t>
    </rPh>
    <rPh sb="137" eb="139">
      <t>ジギョウ</t>
    </rPh>
    <rPh sb="139" eb="140">
      <t>ダイ</t>
    </rPh>
    <rPh sb="141" eb="142">
      <t>ジ</t>
    </rPh>
    <rPh sb="142" eb="144">
      <t>ケイカク</t>
    </rPh>
    <rPh sb="144" eb="145">
      <t>ジ</t>
    </rPh>
    <rPh sb="146" eb="147">
      <t>アラタ</t>
    </rPh>
    <rPh sb="149" eb="151">
      <t>ケントウ</t>
    </rPh>
    <phoneticPr fontId="1"/>
  </si>
  <si>
    <t>　施設規模が小さいことから難しい点があるが、収入増加につながるものを検討していく。</t>
    <rPh sb="1" eb="3">
      <t>シセツ</t>
    </rPh>
    <rPh sb="3" eb="5">
      <t>キボ</t>
    </rPh>
    <rPh sb="6" eb="7">
      <t>チイ</t>
    </rPh>
    <rPh sb="13" eb="14">
      <t>ムズカ</t>
    </rPh>
    <rPh sb="16" eb="17">
      <t>テン</t>
    </rPh>
    <rPh sb="22" eb="24">
      <t>シュウニュウ</t>
    </rPh>
    <rPh sb="24" eb="26">
      <t>ゾウカ</t>
    </rPh>
    <rPh sb="34" eb="36">
      <t>ケントウ</t>
    </rPh>
    <phoneticPr fontId="1"/>
  </si>
  <si>
    <t>公共下水道・農業集落排水・市町設置型合併浄化槽と、複数の汚水処理事業を一つの事業会計にて実施しているため職員給与や利用料金聴取など重複した事務についてのコスト削減ができている。</t>
    <rPh sb="15" eb="17">
      <t>セッチ</t>
    </rPh>
    <phoneticPr fontId="1"/>
  </si>
  <si>
    <t>　汚水処理については専門的な技術・知識が必要であることから町職員での直営は困難な部分が多く、民間事業への委託による運営・維持管理に頼らざるを得ないことが多いが、これらを有効的に活用することでコストパフォーマンスの高い運営が可能となるよう積極的に取り組んでいく。</t>
    <rPh sb="1" eb="3">
      <t>オスイ</t>
    </rPh>
    <rPh sb="3" eb="5">
      <t>ショリ</t>
    </rPh>
    <rPh sb="10" eb="13">
      <t>センモンテキ</t>
    </rPh>
    <rPh sb="14" eb="16">
      <t>ギジュツ</t>
    </rPh>
    <rPh sb="17" eb="19">
      <t>チシキ</t>
    </rPh>
    <rPh sb="20" eb="22">
      <t>ヒツヨウ</t>
    </rPh>
    <rPh sb="29" eb="30">
      <t>マチ</t>
    </rPh>
    <rPh sb="30" eb="32">
      <t>ショクイン</t>
    </rPh>
    <rPh sb="34" eb="36">
      <t>チョクエイ</t>
    </rPh>
    <rPh sb="37" eb="39">
      <t>コンナン</t>
    </rPh>
    <rPh sb="40" eb="42">
      <t>ブブン</t>
    </rPh>
    <rPh sb="43" eb="44">
      <t>オオ</t>
    </rPh>
    <rPh sb="46" eb="48">
      <t>ミンカン</t>
    </rPh>
    <rPh sb="48" eb="50">
      <t>ジギョウ</t>
    </rPh>
    <rPh sb="52" eb="54">
      <t>イタク</t>
    </rPh>
    <rPh sb="57" eb="59">
      <t>ウンエイ</t>
    </rPh>
    <rPh sb="60" eb="62">
      <t>イジ</t>
    </rPh>
    <rPh sb="62" eb="64">
      <t>カンリ</t>
    </rPh>
    <rPh sb="65" eb="66">
      <t>タヨ</t>
    </rPh>
    <rPh sb="70" eb="71">
      <t>エ</t>
    </rPh>
    <rPh sb="76" eb="77">
      <t>オオ</t>
    </rPh>
    <rPh sb="84" eb="87">
      <t>ユウコウテキ</t>
    </rPh>
    <rPh sb="88" eb="90">
      <t>カツヨウ</t>
    </rPh>
    <rPh sb="106" eb="107">
      <t>タカ</t>
    </rPh>
    <rPh sb="108" eb="110">
      <t>ウンエイ</t>
    </rPh>
    <rPh sb="111" eb="113">
      <t>カノウ</t>
    </rPh>
    <rPh sb="118" eb="121">
      <t>セッキョクテキ</t>
    </rPh>
    <rPh sb="122" eb="123">
      <t>ト</t>
    </rPh>
    <rPh sb="124" eb="125">
      <t>ク</t>
    </rPh>
    <phoneticPr fontId="1"/>
  </si>
  <si>
    <t>　公共下水道事業に比べ事業規模が小さいことからも利用料のみでの運営は非常に困難であるものの、中山間地域における農業用水の確保や下流域への環境保全に大きく寄与しており、数字に見えない事業貢献は大きなものがある。
　とは言え、費用対効果を長期的にみる場合、単体での事業運営は一般会計からの繰入金なしでは汚水処理事業運営に支障をきたす。
　これら問題解消のためには各クリーンセンターの老朽化が始まるであろう平成３７年度での公共下水道との統合は必須であり、それまでの間は未普及対策による収益増やコスト削減を継続的に実施し、年度ごとの事後検証及び更新をおこなっていく必要がある。</t>
    <rPh sb="1" eb="3">
      <t>コウキョウ</t>
    </rPh>
    <rPh sb="3" eb="6">
      <t>ゲスイドウ</t>
    </rPh>
    <rPh sb="6" eb="8">
      <t>ジギョウ</t>
    </rPh>
    <rPh sb="9" eb="10">
      <t>クラ</t>
    </rPh>
    <rPh sb="11" eb="13">
      <t>ジギョウ</t>
    </rPh>
    <rPh sb="13" eb="15">
      <t>キボ</t>
    </rPh>
    <rPh sb="16" eb="17">
      <t>チイ</t>
    </rPh>
    <rPh sb="24" eb="27">
      <t>リヨウリョウ</t>
    </rPh>
    <rPh sb="31" eb="33">
      <t>ウンエイ</t>
    </rPh>
    <rPh sb="34" eb="36">
      <t>ヒジョウ</t>
    </rPh>
    <rPh sb="37" eb="39">
      <t>コンナン</t>
    </rPh>
    <rPh sb="46" eb="49">
      <t>チュウサンカン</t>
    </rPh>
    <rPh sb="49" eb="51">
      <t>チイキ</t>
    </rPh>
    <rPh sb="55" eb="57">
      <t>ノウギョウ</t>
    </rPh>
    <rPh sb="57" eb="59">
      <t>ヨウスイ</t>
    </rPh>
    <rPh sb="60" eb="62">
      <t>カクホ</t>
    </rPh>
    <rPh sb="63" eb="66">
      <t>カリュウイキ</t>
    </rPh>
    <rPh sb="68" eb="70">
      <t>カンキョウ</t>
    </rPh>
    <rPh sb="70" eb="72">
      <t>ホゼン</t>
    </rPh>
    <rPh sb="73" eb="74">
      <t>オオ</t>
    </rPh>
    <rPh sb="76" eb="78">
      <t>キヨ</t>
    </rPh>
    <rPh sb="83" eb="85">
      <t>スウジ</t>
    </rPh>
    <rPh sb="86" eb="87">
      <t>ミ</t>
    </rPh>
    <rPh sb="90" eb="92">
      <t>ジギョウ</t>
    </rPh>
    <rPh sb="92" eb="94">
      <t>コウケン</t>
    </rPh>
    <rPh sb="95" eb="96">
      <t>オオ</t>
    </rPh>
    <rPh sb="108" eb="109">
      <t>イ</t>
    </rPh>
    <rPh sb="111" eb="116">
      <t>ヒヨウタイコウカ</t>
    </rPh>
    <rPh sb="117" eb="120">
      <t>チョウキテキ</t>
    </rPh>
    <rPh sb="123" eb="125">
      <t>バアイ</t>
    </rPh>
    <rPh sb="126" eb="128">
      <t>タンタイ</t>
    </rPh>
    <rPh sb="130" eb="132">
      <t>ジギョウ</t>
    </rPh>
    <rPh sb="132" eb="134">
      <t>ウンエイ</t>
    </rPh>
    <rPh sb="135" eb="137">
      <t>イッパン</t>
    </rPh>
    <rPh sb="137" eb="139">
      <t>カイケイ</t>
    </rPh>
    <rPh sb="142" eb="144">
      <t>クリイレ</t>
    </rPh>
    <rPh sb="144" eb="145">
      <t>キン</t>
    </rPh>
    <rPh sb="149" eb="151">
      <t>オスイ</t>
    </rPh>
    <rPh sb="151" eb="153">
      <t>ショリ</t>
    </rPh>
    <rPh sb="153" eb="155">
      <t>ジギョウ</t>
    </rPh>
    <rPh sb="155" eb="157">
      <t>ウンエイ</t>
    </rPh>
    <rPh sb="158" eb="160">
      <t>シショウ</t>
    </rPh>
    <rPh sb="170" eb="172">
      <t>モンダイ</t>
    </rPh>
    <rPh sb="172" eb="174">
      <t>カイショウ</t>
    </rPh>
    <rPh sb="179" eb="180">
      <t>カク</t>
    </rPh>
    <rPh sb="189" eb="192">
      <t>ロウキュウカ</t>
    </rPh>
    <rPh sb="193" eb="194">
      <t>ハジ</t>
    </rPh>
    <rPh sb="200" eb="202">
      <t>ヘイセイ</t>
    </rPh>
    <rPh sb="204" eb="205">
      <t>ネン</t>
    </rPh>
    <rPh sb="205" eb="206">
      <t>ド</t>
    </rPh>
    <rPh sb="208" eb="210">
      <t>コウキョウ</t>
    </rPh>
    <rPh sb="210" eb="213">
      <t>ゲスイドウ</t>
    </rPh>
    <rPh sb="215" eb="217">
      <t>トウゴウ</t>
    </rPh>
    <rPh sb="218" eb="220">
      <t>ヒッス</t>
    </rPh>
    <rPh sb="229" eb="230">
      <t>カン</t>
    </rPh>
    <rPh sb="231" eb="234">
      <t>ミフキュウ</t>
    </rPh>
    <rPh sb="234" eb="236">
      <t>タイサク</t>
    </rPh>
    <rPh sb="239" eb="242">
      <t>シュウエキゾウ</t>
    </rPh>
    <rPh sb="246" eb="248">
      <t>サクゲン</t>
    </rPh>
    <rPh sb="249" eb="252">
      <t>ケイゾクテキ</t>
    </rPh>
    <rPh sb="253" eb="255">
      <t>ジッシ</t>
    </rPh>
    <rPh sb="257" eb="259">
      <t>ネンド</t>
    </rPh>
    <rPh sb="262" eb="264">
      <t>ジゴ</t>
    </rPh>
    <rPh sb="264" eb="266">
      <t>ケンショウ</t>
    </rPh>
    <rPh sb="266" eb="267">
      <t>オヨ</t>
    </rPh>
    <rPh sb="268" eb="270">
      <t>コウシン</t>
    </rPh>
    <rPh sb="278" eb="28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</si>
</sst>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年度&quot;"/>
    <numFmt numFmtId="177" formatCode="#,##0;&quot;△ &quot;#,##0"/>
    <numFmt numFmtId="178" formatCode="[$-411]ggge&quot;年&quot;m&quot;月&quot;d&quot;日&quot;;@"/>
  </numFmts>
  <fonts count="20" x14ac:knownFonts="1">
    <font>
      <sz val="11"/>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20"/>
      <name val="ＭＳ Ｐゴシック"/>
      <family val="3"/>
      <charset val="128"/>
      <scheme val="minor"/>
    </font>
    <font>
      <sz val="14"/>
      <name val="ＭＳ Ｐゴシック"/>
      <family val="3"/>
      <charset val="128"/>
      <scheme val="minor"/>
    </font>
    <font>
      <u/>
      <sz val="14"/>
      <name val="ＭＳ Ｐゴシック"/>
      <family val="3"/>
      <charset val="128"/>
      <scheme val="minor"/>
    </font>
    <font>
      <u/>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6"/>
      <name val="ＭＳ Ｐゴシック"/>
      <family val="3"/>
      <charset val="128"/>
      <scheme val="minor"/>
    </font>
    <font>
      <sz val="11"/>
      <color theme="1"/>
      <name val="ＭＳ Ｐゴシック"/>
      <family val="2"/>
      <scheme val="minor"/>
    </font>
    <font>
      <sz val="13"/>
      <name val="ＭＳ Ｐゴシック"/>
      <family val="3"/>
      <charset val="128"/>
      <scheme val="minor"/>
    </font>
    <font>
      <sz val="12"/>
      <color rgb="FFFF0000"/>
      <name val="ＭＳ Ｐゴシック"/>
      <family val="3"/>
      <charset val="128"/>
      <scheme val="minor"/>
    </font>
    <font>
      <sz val="16"/>
      <color theme="1"/>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25">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5">
    <xf numFmtId="0" fontId="0" fillId="0" borderId="0"/>
    <xf numFmtId="0" fontId="3" fillId="0" borderId="0"/>
    <xf numFmtId="38" fontId="3" fillId="0" borderId="0" applyFont="0" applyFill="0" applyBorder="0" applyAlignment="0" applyProtection="0"/>
    <xf numFmtId="9" fontId="3" fillId="0" borderId="0" applyFont="0" applyFill="0" applyBorder="0" applyAlignment="0" applyProtection="0"/>
    <xf numFmtId="38" fontId="16" fillId="0" borderId="0" applyFont="0" applyFill="0" applyBorder="0" applyAlignment="0" applyProtection="0">
      <alignment vertical="center"/>
    </xf>
  </cellStyleXfs>
  <cellXfs count="346">
    <xf numFmtId="0" fontId="0" fillId="0" borderId="0" xfId="0"/>
    <xf numFmtId="0" fontId="3" fillId="0" borderId="0" xfId="1" applyFont="1" applyFill="1" applyAlignment="1">
      <alignment vertical="center"/>
    </xf>
    <xf numFmtId="0" fontId="3" fillId="0" borderId="0" xfId="1" applyFont="1" applyFill="1" applyAlignment="1">
      <alignment horizontal="right" vertical="center"/>
    </xf>
    <xf numFmtId="176" fontId="3" fillId="0" borderId="9" xfId="1" applyNumberFormat="1" applyFont="1" applyFill="1" applyBorder="1" applyAlignment="1">
      <alignment vertical="center"/>
    </xf>
    <xf numFmtId="176" fontId="3" fillId="0" borderId="1" xfId="1" applyNumberFormat="1" applyFont="1" applyFill="1" applyBorder="1" applyAlignment="1">
      <alignment vertical="center"/>
    </xf>
    <xf numFmtId="176" fontId="3" fillId="0" borderId="1" xfId="1" applyNumberFormat="1" applyFont="1" applyFill="1" applyBorder="1" applyAlignment="1">
      <alignment horizontal="right" vertical="center"/>
    </xf>
    <xf numFmtId="176" fontId="3" fillId="0" borderId="2" xfId="1" applyNumberFormat="1" applyFont="1" applyFill="1" applyBorder="1" applyAlignment="1">
      <alignment horizontal="right" vertical="center"/>
    </xf>
    <xf numFmtId="176" fontId="3" fillId="0" borderId="0" xfId="1" applyNumberFormat="1" applyFont="1" applyFill="1" applyAlignment="1">
      <alignment vertical="center"/>
    </xf>
    <xf numFmtId="176" fontId="3" fillId="0" borderId="11" xfId="1" applyNumberFormat="1" applyFont="1" applyFill="1" applyBorder="1" applyAlignment="1">
      <alignment vertical="center"/>
    </xf>
    <xf numFmtId="176" fontId="3" fillId="0" borderId="12" xfId="1" applyNumberFormat="1" applyFont="1" applyFill="1" applyBorder="1" applyAlignment="1">
      <alignment vertical="center"/>
    </xf>
    <xf numFmtId="176" fontId="3" fillId="0" borderId="13" xfId="1" applyNumberFormat="1" applyFont="1" applyFill="1" applyBorder="1" applyAlignment="1">
      <alignment horizontal="right" vertical="center"/>
    </xf>
    <xf numFmtId="176" fontId="3" fillId="0" borderId="14" xfId="1" applyNumberFormat="1" applyFont="1" applyFill="1" applyBorder="1" applyAlignment="1">
      <alignment horizontal="distributed" vertical="center" justifyLastLine="1"/>
    </xf>
    <xf numFmtId="38" fontId="0" fillId="0" borderId="5" xfId="2" applyFont="1" applyFill="1" applyBorder="1" applyAlignment="1">
      <alignment horizontal="center" vertical="center"/>
    </xf>
    <xf numFmtId="38" fontId="0" fillId="0" borderId="0" xfId="2" applyFont="1" applyFill="1" applyAlignment="1">
      <alignment vertical="center"/>
    </xf>
    <xf numFmtId="38" fontId="0" fillId="0" borderId="4"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0" xfId="2" applyFont="1" applyFill="1" applyBorder="1" applyAlignment="1">
      <alignment vertical="center"/>
    </xf>
    <xf numFmtId="38" fontId="0" fillId="0" borderId="12" xfId="2"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38" fontId="0" fillId="0" borderId="4" xfId="2" applyFont="1" applyFill="1" applyBorder="1" applyAlignment="1">
      <alignment horizontal="center" vertical="center"/>
    </xf>
    <xf numFmtId="0" fontId="3" fillId="0" borderId="5" xfId="1" applyFont="1" applyFill="1" applyBorder="1" applyAlignment="1">
      <alignment horizontal="center" vertical="center"/>
    </xf>
    <xf numFmtId="0" fontId="3" fillId="0" borderId="0" xfId="1" applyFont="1" applyFill="1" applyAlignment="1">
      <alignment horizontal="left" vertical="center"/>
    </xf>
    <xf numFmtId="176" fontId="3" fillId="0" borderId="1" xfId="1" applyNumberFormat="1" applyFont="1" applyFill="1" applyBorder="1" applyAlignment="1">
      <alignment horizontal="left" vertical="center"/>
    </xf>
    <xf numFmtId="0" fontId="3" fillId="0" borderId="6" xfId="1" applyFont="1" applyFill="1" applyBorder="1" applyAlignment="1">
      <alignment vertical="center"/>
    </xf>
    <xf numFmtId="0" fontId="3" fillId="0" borderId="0" xfId="1" applyFont="1" applyFill="1" applyBorder="1" applyAlignment="1">
      <alignment vertical="center"/>
    </xf>
    <xf numFmtId="0" fontId="3" fillId="0" borderId="3" xfId="1" applyFont="1" applyFill="1" applyBorder="1" applyAlignment="1">
      <alignment vertical="center"/>
    </xf>
    <xf numFmtId="0" fontId="3" fillId="0" borderId="11" xfId="1" applyFont="1" applyFill="1" applyBorder="1" applyAlignment="1">
      <alignment vertical="center"/>
    </xf>
    <xf numFmtId="0" fontId="3" fillId="0" borderId="12" xfId="1" applyFont="1" applyFill="1" applyBorder="1" applyAlignment="1">
      <alignment vertical="center"/>
    </xf>
    <xf numFmtId="0" fontId="3" fillId="0" borderId="13" xfId="1" applyFont="1" applyFill="1" applyBorder="1" applyAlignment="1">
      <alignment vertical="center"/>
    </xf>
    <xf numFmtId="0" fontId="3" fillId="0" borderId="0" xfId="1" applyFont="1" applyFill="1" applyAlignment="1">
      <alignment horizontal="center" vertical="center"/>
    </xf>
    <xf numFmtId="176" fontId="3" fillId="0" borderId="9" xfId="1" applyNumberFormat="1" applyFont="1" applyFill="1" applyBorder="1" applyAlignment="1">
      <alignment horizontal="center" vertical="center"/>
    </xf>
    <xf numFmtId="176" fontId="3" fillId="0" borderId="1" xfId="1" applyNumberFormat="1" applyFont="1" applyFill="1" applyBorder="1" applyAlignment="1">
      <alignment horizontal="center" vertical="center"/>
    </xf>
    <xf numFmtId="176" fontId="3" fillId="0" borderId="11" xfId="1" applyNumberFormat="1" applyFont="1" applyFill="1" applyBorder="1" applyAlignment="1">
      <alignment horizontal="center" vertical="center"/>
    </xf>
    <xf numFmtId="176" fontId="3" fillId="0" borderId="12" xfId="1" applyNumberFormat="1" applyFont="1" applyFill="1" applyBorder="1" applyAlignment="1">
      <alignment horizontal="center" vertical="center"/>
    </xf>
    <xf numFmtId="49" fontId="3" fillId="0" borderId="7" xfId="1" quotePrefix="1" applyNumberFormat="1" applyFont="1" applyFill="1" applyBorder="1" applyAlignment="1">
      <alignment vertical="center"/>
    </xf>
    <xf numFmtId="177" fontId="0" fillId="0" borderId="8" xfId="2" applyNumberFormat="1" applyFont="1" applyFill="1" applyBorder="1" applyAlignment="1">
      <alignment horizontal="right" vertical="center"/>
    </xf>
    <xf numFmtId="49" fontId="0" fillId="0" borderId="7" xfId="2" applyNumberFormat="1" applyFont="1" applyFill="1" applyBorder="1" applyAlignment="1">
      <alignment horizontal="right" vertical="center"/>
    </xf>
    <xf numFmtId="38" fontId="0" fillId="0" borderId="4" xfId="2" applyFont="1" applyFill="1" applyBorder="1" applyAlignment="1">
      <alignment horizontal="right" vertical="center"/>
    </xf>
    <xf numFmtId="49" fontId="0" fillId="0" borderId="7" xfId="2" quotePrefix="1" applyNumberFormat="1" applyFont="1" applyFill="1" applyBorder="1" applyAlignment="1">
      <alignment horizontal="right" vertical="center"/>
    </xf>
    <xf numFmtId="49" fontId="0" fillId="0" borderId="4" xfId="2" applyNumberFormat="1" applyFont="1" applyFill="1" applyBorder="1" applyAlignment="1">
      <alignment horizontal="center" vertical="center"/>
    </xf>
    <xf numFmtId="177" fontId="3" fillId="2" borderId="8" xfId="2" applyNumberFormat="1" applyFont="1" applyFill="1" applyBorder="1" applyAlignment="1">
      <alignment horizontal="right" vertical="center"/>
    </xf>
    <xf numFmtId="49" fontId="0" fillId="0" borderId="9" xfId="2" quotePrefix="1" applyNumberFormat="1" applyFont="1" applyFill="1" applyBorder="1" applyAlignment="1">
      <alignment horizontal="right" vertical="center"/>
    </xf>
    <xf numFmtId="49" fontId="0" fillId="0" borderId="1" xfId="2" applyNumberFormat="1" applyFont="1" applyFill="1" applyBorder="1" applyAlignment="1">
      <alignment horizontal="center" vertical="center"/>
    </xf>
    <xf numFmtId="49" fontId="0" fillId="0" borderId="7" xfId="2" applyNumberFormat="1" applyFont="1" applyFill="1" applyBorder="1" applyAlignment="1">
      <alignment vertical="center"/>
    </xf>
    <xf numFmtId="49" fontId="3" fillId="0" borderId="7" xfId="1" applyNumberFormat="1" applyFont="1" applyFill="1" applyBorder="1" applyAlignment="1">
      <alignment vertical="center"/>
    </xf>
    <xf numFmtId="49" fontId="0" fillId="0" borderId="11" xfId="2" quotePrefix="1" applyNumberFormat="1" applyFont="1" applyFill="1" applyBorder="1" applyAlignment="1">
      <alignment horizontal="right" vertical="center"/>
    </xf>
    <xf numFmtId="38" fontId="0" fillId="0" borderId="12" xfId="2" quotePrefix="1" applyFont="1" applyFill="1" applyBorder="1" applyAlignment="1">
      <alignment horizontal="right" vertical="center"/>
    </xf>
    <xf numFmtId="38" fontId="0" fillId="0" borderId="13" xfId="2" applyFont="1" applyFill="1" applyBorder="1" applyAlignment="1">
      <alignment horizontal="distributed" vertical="center"/>
    </xf>
    <xf numFmtId="49" fontId="0" fillId="0" borderId="11" xfId="2" applyNumberFormat="1" applyFont="1" applyFill="1" applyBorder="1" applyAlignment="1">
      <alignment vertical="center"/>
    </xf>
    <xf numFmtId="49" fontId="0" fillId="0" borderId="12" xfId="2" applyNumberFormat="1" applyFont="1" applyFill="1" applyBorder="1" applyAlignment="1">
      <alignment horizontal="right" vertical="center"/>
    </xf>
    <xf numFmtId="0" fontId="3" fillId="0" borderId="7" xfId="1" applyFont="1" applyFill="1" applyBorder="1" applyAlignment="1">
      <alignment horizontal="center" vertical="center"/>
    </xf>
    <xf numFmtId="49" fontId="0" fillId="0" borderId="4" xfId="2" applyNumberFormat="1" applyFont="1" applyFill="1" applyBorder="1" applyAlignment="1">
      <alignment vertical="center"/>
    </xf>
    <xf numFmtId="38" fontId="0" fillId="0" borderId="1" xfId="2" quotePrefix="1" applyFont="1" applyFill="1" applyBorder="1" applyAlignment="1">
      <alignment vertical="center"/>
    </xf>
    <xf numFmtId="49" fontId="0" fillId="0" borderId="1" xfId="2" applyNumberFormat="1" applyFont="1" applyFill="1" applyBorder="1" applyAlignment="1">
      <alignment horizontal="right" vertical="center"/>
    </xf>
    <xf numFmtId="38" fontId="0" fillId="0" borderId="1" xfId="2" applyFont="1" applyFill="1" applyBorder="1" applyAlignment="1">
      <alignment horizontal="right" vertical="center"/>
    </xf>
    <xf numFmtId="49" fontId="0" fillId="0" borderId="11" xfId="2" applyNumberFormat="1" applyFont="1" applyFill="1" applyBorder="1" applyAlignment="1">
      <alignment horizontal="right" vertical="center"/>
    </xf>
    <xf numFmtId="38" fontId="0" fillId="0" borderId="13" xfId="2" applyFont="1" applyFill="1" applyBorder="1" applyAlignment="1">
      <alignment horizontal="right" vertical="center"/>
    </xf>
    <xf numFmtId="177" fontId="0" fillId="0" borderId="10" xfId="2" applyNumberFormat="1" applyFont="1" applyFill="1" applyBorder="1" applyAlignment="1">
      <alignment horizontal="right" vertical="center"/>
    </xf>
    <xf numFmtId="38" fontId="0" fillId="0" borderId="12" xfId="2" applyFont="1" applyFill="1" applyBorder="1" applyAlignment="1">
      <alignment horizontal="right" vertical="center"/>
    </xf>
    <xf numFmtId="0" fontId="3" fillId="0" borderId="12" xfId="1" applyFont="1" applyFill="1" applyBorder="1" applyAlignment="1">
      <alignment horizontal="center" vertical="center" textRotation="255"/>
    </xf>
    <xf numFmtId="0" fontId="3" fillId="0" borderId="7" xfId="1" quotePrefix="1" applyFont="1" applyFill="1" applyBorder="1" applyAlignment="1">
      <alignment horizontal="center" vertical="distributed"/>
    </xf>
    <xf numFmtId="0" fontId="3" fillId="0" borderId="4" xfId="1" quotePrefix="1" applyFont="1" applyFill="1" applyBorder="1" applyAlignment="1">
      <alignment horizontal="center" vertical="distributed"/>
    </xf>
    <xf numFmtId="0" fontId="3" fillId="0" borderId="1" xfId="1" quotePrefix="1" applyFont="1" applyFill="1" applyBorder="1" applyAlignment="1">
      <alignment horizontal="center" vertical="center"/>
    </xf>
    <xf numFmtId="0" fontId="3" fillId="0" borderId="12" xfId="1" applyFont="1" applyFill="1" applyBorder="1" applyAlignment="1">
      <alignment horizontal="center" vertical="center"/>
    </xf>
    <xf numFmtId="38" fontId="0" fillId="0" borderId="0" xfId="2" quotePrefix="1" applyFont="1" applyFill="1" applyBorder="1" applyAlignment="1">
      <alignment horizontal="center" vertical="center"/>
    </xf>
    <xf numFmtId="0" fontId="3" fillId="0" borderId="6" xfId="1" quotePrefix="1" applyFont="1" applyFill="1" applyBorder="1" applyAlignment="1">
      <alignment horizontal="center" vertical="distributed"/>
    </xf>
    <xf numFmtId="0" fontId="3" fillId="0" borderId="0" xfId="1" quotePrefix="1" applyFont="1" applyFill="1" applyBorder="1" applyAlignment="1">
      <alignment horizontal="center" vertical="distributed"/>
    </xf>
    <xf numFmtId="177" fontId="3" fillId="0" borderId="8" xfId="1" applyNumberFormat="1" applyFont="1" applyFill="1" applyBorder="1" applyAlignment="1">
      <alignment horizontal="right" vertical="center"/>
    </xf>
    <xf numFmtId="0" fontId="3" fillId="0" borderId="7" xfId="1" applyFont="1" applyFill="1" applyBorder="1" applyAlignment="1">
      <alignment horizontal="center" vertical="distributed"/>
    </xf>
    <xf numFmtId="0" fontId="3" fillId="0" borderId="4" xfId="1" applyFont="1" applyFill="1" applyBorder="1" applyAlignment="1">
      <alignment horizontal="center" vertical="distributed"/>
    </xf>
    <xf numFmtId="177" fontId="3" fillId="2" borderId="8" xfId="1" applyNumberFormat="1" applyFont="1" applyFill="1" applyBorder="1" applyAlignment="1">
      <alignment horizontal="right" vertical="center"/>
    </xf>
    <xf numFmtId="0" fontId="3" fillId="0" borderId="9" xfId="1" applyFont="1" applyFill="1" applyBorder="1" applyAlignment="1">
      <alignment horizontal="center" vertical="distributed"/>
    </xf>
    <xf numFmtId="0" fontId="3" fillId="0" borderId="1" xfId="1" applyFont="1" applyFill="1" applyBorder="1" applyAlignment="1">
      <alignment horizontal="center" vertical="distributed"/>
    </xf>
    <xf numFmtId="0" fontId="3" fillId="0" borderId="1" xfId="1" applyFont="1" applyFill="1" applyBorder="1" applyAlignment="1">
      <alignment vertical="center"/>
    </xf>
    <xf numFmtId="0" fontId="3" fillId="0" borderId="7" xfId="1" applyFont="1" applyFill="1" applyBorder="1" applyAlignment="1">
      <alignment vertical="center" wrapText="1" shrinkToFit="1"/>
    </xf>
    <xf numFmtId="0" fontId="3" fillId="0" borderId="4" xfId="1" applyFont="1" applyFill="1" applyBorder="1" applyAlignment="1">
      <alignment vertical="center" shrinkToFit="1"/>
    </xf>
    <xf numFmtId="0" fontId="3" fillId="0" borderId="11" xfId="1" applyFont="1" applyFill="1" applyBorder="1" applyAlignment="1">
      <alignment vertical="center" wrapText="1" shrinkToFit="1"/>
    </xf>
    <xf numFmtId="0" fontId="3" fillId="0" borderId="12" xfId="1" applyFont="1" applyFill="1" applyBorder="1" applyAlignment="1">
      <alignment vertical="center" shrinkToFit="1"/>
    </xf>
    <xf numFmtId="0" fontId="3" fillId="0" borderId="12" xfId="1" applyFont="1" applyFill="1" applyBorder="1" applyAlignment="1">
      <alignment horizontal="right" vertical="center"/>
    </xf>
    <xf numFmtId="0" fontId="3" fillId="0" borderId="2" xfId="1" applyFont="1" applyFill="1" applyBorder="1" applyAlignment="1">
      <alignment vertical="center"/>
    </xf>
    <xf numFmtId="176" fontId="3" fillId="0" borderId="12" xfId="1" applyNumberFormat="1" applyFont="1" applyFill="1" applyBorder="1" applyAlignment="1">
      <alignment horizontal="right" vertical="center"/>
    </xf>
    <xf numFmtId="0" fontId="3" fillId="0" borderId="9" xfId="1" applyFont="1" applyFill="1" applyBorder="1" applyAlignment="1">
      <alignment vertical="center"/>
    </xf>
    <xf numFmtId="177" fontId="3" fillId="0" borderId="14" xfId="1" applyNumberFormat="1" applyFont="1" applyFill="1" applyBorder="1" applyAlignment="1">
      <alignment horizontal="right" vertical="center" justifyLastLine="1"/>
    </xf>
    <xf numFmtId="0" fontId="3" fillId="0" borderId="0" xfId="1" applyFont="1" applyFill="1" applyBorder="1" applyAlignment="1">
      <alignment horizontal="left" vertical="center"/>
    </xf>
    <xf numFmtId="0" fontId="3" fillId="0" borderId="12" xfId="1" applyFont="1" applyFill="1" applyBorder="1" applyAlignment="1">
      <alignment horizontal="left" vertical="center"/>
    </xf>
    <xf numFmtId="0" fontId="3" fillId="0" borderId="7" xfId="1" applyFont="1" applyFill="1" applyBorder="1" applyAlignment="1">
      <alignment vertical="center"/>
    </xf>
    <xf numFmtId="0" fontId="7" fillId="0" borderId="0" xfId="0" applyFont="1" applyAlignment="1">
      <alignment horizontal="left" vertical="center"/>
    </xf>
    <xf numFmtId="0" fontId="2" fillId="0" borderId="0" xfId="0" applyFont="1" applyBorder="1" applyAlignment="1">
      <alignment horizontal="center" vertical="center" wrapText="1" justifyLastLine="1"/>
    </xf>
    <xf numFmtId="0" fontId="6" fillId="0" borderId="0" xfId="0" applyFont="1" applyBorder="1" applyAlignment="1">
      <alignment horizontal="left" vertical="center" wrapText="1"/>
    </xf>
    <xf numFmtId="0" fontId="2" fillId="0" borderId="0" xfId="0" applyFont="1" applyBorder="1" applyAlignment="1">
      <alignment horizontal="center" vertical="center"/>
    </xf>
    <xf numFmtId="0" fontId="2" fillId="0" borderId="0" xfId="0" applyFont="1" applyBorder="1" applyAlignment="1">
      <alignment vertical="center"/>
    </xf>
    <xf numFmtId="0" fontId="8" fillId="0" borderId="0" xfId="0" applyFont="1" applyBorder="1" applyAlignment="1">
      <alignment horizontal="left" vertical="distributed" wrapText="1"/>
    </xf>
    <xf numFmtId="0" fontId="2" fillId="0" borderId="0" xfId="0" applyFont="1" applyBorder="1" applyAlignment="1">
      <alignment horizontal="distributed" vertical="distributed"/>
    </xf>
    <xf numFmtId="0" fontId="10" fillId="0" borderId="1" xfId="0" applyFont="1" applyBorder="1" applyAlignment="1">
      <alignment horizontal="distributed" vertical="distributed"/>
    </xf>
    <xf numFmtId="0" fontId="10" fillId="0" borderId="12" xfId="0" applyFont="1" applyBorder="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13" fillId="0" borderId="0" xfId="0" applyFont="1" applyAlignment="1">
      <alignment horizontal="left" vertical="center"/>
    </xf>
    <xf numFmtId="0" fontId="10" fillId="0" borderId="0" xfId="0" applyFont="1" applyAlignment="1">
      <alignment vertical="top" wrapText="1"/>
    </xf>
    <xf numFmtId="0" fontId="10" fillId="0" borderId="0" xfId="0" applyFont="1" applyBorder="1" applyAlignment="1">
      <alignment vertical="center"/>
    </xf>
    <xf numFmtId="0" fontId="14" fillId="0" borderId="0" xfId="0" applyFont="1" applyBorder="1" applyAlignment="1">
      <alignment vertical="center"/>
    </xf>
    <xf numFmtId="0" fontId="14" fillId="0" borderId="0" xfId="0" applyFont="1" applyAlignment="1">
      <alignment horizontal="left" vertical="center"/>
    </xf>
    <xf numFmtId="0" fontId="10" fillId="0" borderId="0" xfId="0" applyFont="1" applyAlignment="1">
      <alignment vertical="center"/>
    </xf>
    <xf numFmtId="0" fontId="10" fillId="0" borderId="0" xfId="0" quotePrefix="1" applyFont="1" applyAlignment="1">
      <alignment horizontal="center" vertical="center"/>
    </xf>
    <xf numFmtId="0" fontId="10" fillId="0" borderId="0" xfId="0" applyFont="1" applyAlignment="1">
      <alignment horizontal="distributed" vertical="center"/>
    </xf>
    <xf numFmtId="0" fontId="10" fillId="0" borderId="0" xfId="0" applyFont="1" applyBorder="1" applyAlignment="1">
      <alignment vertical="center" wrapText="1" justifyLastLine="1"/>
    </xf>
    <xf numFmtId="0" fontId="10" fillId="0" borderId="0" xfId="0" applyFont="1" applyBorder="1" applyAlignment="1">
      <alignment vertical="center" justifyLastLine="1"/>
    </xf>
    <xf numFmtId="0" fontId="13" fillId="0" borderId="0" xfId="0" quotePrefix="1" applyFont="1" applyBorder="1" applyAlignment="1">
      <alignment vertical="center"/>
    </xf>
    <xf numFmtId="0" fontId="10" fillId="0" borderId="0" xfId="0" applyFont="1" applyBorder="1" applyAlignment="1">
      <alignment horizontal="center" vertical="center" wrapText="1"/>
    </xf>
    <xf numFmtId="0" fontId="10" fillId="0" borderId="0" xfId="0" applyFont="1" applyBorder="1" applyAlignment="1">
      <alignment horizontal="center" vertical="center"/>
    </xf>
    <xf numFmtId="0" fontId="15" fillId="0" borderId="0" xfId="0" applyFont="1" applyBorder="1" applyAlignment="1">
      <alignment vertical="center"/>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10" fillId="0" borderId="0" xfId="0" applyFont="1" applyBorder="1" applyAlignment="1">
      <alignment horizontal="center" vertical="center" wrapText="1" justifyLastLine="1"/>
    </xf>
    <xf numFmtId="0" fontId="2" fillId="0" borderId="0" xfId="0" applyFont="1" applyAlignment="1">
      <alignment vertical="center"/>
    </xf>
    <xf numFmtId="0" fontId="2" fillId="0" borderId="0" xfId="0" applyFont="1" applyBorder="1" applyAlignment="1">
      <alignment horizontal="distributed" vertical="center" justifyLastLine="1"/>
    </xf>
    <xf numFmtId="0" fontId="10" fillId="0" borderId="0" xfId="0" applyFont="1" applyAlignment="1">
      <alignment vertical="center" wrapText="1"/>
    </xf>
    <xf numFmtId="0" fontId="10" fillId="0" borderId="12" xfId="0" applyFont="1" applyBorder="1" applyAlignment="1">
      <alignment horizontal="center" vertical="center"/>
    </xf>
    <xf numFmtId="0" fontId="2" fillId="0" borderId="0" xfId="0" applyFont="1" applyBorder="1" applyAlignment="1">
      <alignment horizontal="distributed" vertical="center" wrapText="1" justifyLastLine="1"/>
    </xf>
    <xf numFmtId="0" fontId="8" fillId="0" borderId="0" xfId="0" applyFont="1" applyAlignment="1">
      <alignment horizontal="left" vertical="center"/>
    </xf>
    <xf numFmtId="0" fontId="17" fillId="0" borderId="0" xfId="0" applyFont="1" applyAlignment="1">
      <alignment horizontal="right" vertical="center"/>
    </xf>
    <xf numFmtId="0" fontId="13" fillId="0" borderId="0"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3" fillId="0" borderId="12" xfId="0" applyFont="1" applyBorder="1" applyAlignment="1">
      <alignment horizontal="center" vertical="center"/>
    </xf>
    <xf numFmtId="0" fontId="13" fillId="0" borderId="0" xfId="0" applyFont="1" applyBorder="1" applyAlignment="1">
      <alignment horizontal="center" vertical="center"/>
    </xf>
    <xf numFmtId="0" fontId="2" fillId="0" borderId="0" xfId="0" applyFont="1" applyBorder="1" applyAlignment="1">
      <alignment vertical="distributed" justifyLastLine="1"/>
    </xf>
    <xf numFmtId="0" fontId="8" fillId="0" borderId="0" xfId="0" applyFont="1" applyBorder="1" applyAlignment="1">
      <alignment horizontal="center" vertical="center"/>
    </xf>
    <xf numFmtId="0" fontId="18" fillId="0" borderId="0" xfId="0" applyFont="1" applyAlignment="1">
      <alignment horizontal="left" vertical="center"/>
    </xf>
    <xf numFmtId="0" fontId="6" fillId="0" borderId="0" xfId="0" applyFont="1" applyAlignment="1">
      <alignment horizontal="left" vertical="center"/>
    </xf>
    <xf numFmtId="0" fontId="2" fillId="0" borderId="0" xfId="0" quotePrefix="1" applyFont="1" applyAlignment="1">
      <alignment horizontal="center" vertical="center"/>
    </xf>
    <xf numFmtId="0" fontId="2" fillId="0" borderId="0" xfId="0" applyFont="1" applyAlignment="1">
      <alignment horizontal="left" vertical="center"/>
    </xf>
    <xf numFmtId="0" fontId="2" fillId="0" borderId="0" xfId="0" quotePrefix="1" applyFont="1" applyAlignment="1">
      <alignment vertical="center"/>
    </xf>
    <xf numFmtId="0" fontId="8" fillId="0" borderId="0" xfId="0" applyFont="1" applyBorder="1" applyAlignment="1">
      <alignment horizontal="left" vertical="center" wrapText="1"/>
    </xf>
    <xf numFmtId="0" fontId="8" fillId="0" borderId="0" xfId="0" quotePrefix="1" applyFont="1" applyAlignment="1">
      <alignment horizontal="center" vertical="center"/>
    </xf>
    <xf numFmtId="0" fontId="8" fillId="0" borderId="0" xfId="0" applyFont="1" applyAlignment="1">
      <alignment horizontal="center" vertical="center"/>
    </xf>
    <xf numFmtId="0" fontId="8" fillId="0" borderId="24"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2" xfId="0" applyFont="1" applyBorder="1" applyAlignment="1">
      <alignment horizontal="left" vertical="center" wrapText="1"/>
    </xf>
    <xf numFmtId="0" fontId="14" fillId="0" borderId="12" xfId="0" quotePrefix="1" applyFont="1" applyBorder="1" applyAlignment="1">
      <alignment horizontal="left" vertical="top" wrapText="1"/>
    </xf>
    <xf numFmtId="0" fontId="10" fillId="0" borderId="0" xfId="0" quotePrefix="1" applyFont="1" applyAlignment="1">
      <alignment horizontal="left" vertical="center"/>
    </xf>
    <xf numFmtId="0" fontId="14" fillId="0" borderId="0" xfId="0" quotePrefix="1" applyFont="1" applyAlignment="1">
      <alignment horizontal="left" vertical="top"/>
    </xf>
    <xf numFmtId="0" fontId="10" fillId="0" borderId="0" xfId="0" applyFont="1" applyAlignment="1">
      <alignment horizontal="left" vertical="center"/>
    </xf>
    <xf numFmtId="0" fontId="10" fillId="0" borderId="0" xfId="0" quotePrefix="1" applyFont="1" applyAlignment="1">
      <alignment vertical="center"/>
    </xf>
    <xf numFmtId="0" fontId="10" fillId="0" borderId="0" xfId="0" quotePrefix="1" applyFont="1" applyAlignment="1">
      <alignment vertical="center" wrapText="1"/>
    </xf>
    <xf numFmtId="0" fontId="10" fillId="0" borderId="0" xfId="0" quotePrefix="1" applyFont="1" applyBorder="1" applyAlignment="1">
      <alignment vertical="center" wrapText="1"/>
    </xf>
    <xf numFmtId="0" fontId="14" fillId="0" borderId="0" xfId="0" applyFont="1" applyBorder="1" applyAlignment="1">
      <alignment vertical="center" wrapText="1"/>
    </xf>
    <xf numFmtId="0" fontId="14" fillId="0" borderId="0" xfId="0" applyFont="1" applyBorder="1" applyAlignment="1">
      <alignment vertical="top" wrapText="1"/>
    </xf>
    <xf numFmtId="0" fontId="14" fillId="0" borderId="0" xfId="0" applyFont="1" applyBorder="1" applyAlignment="1">
      <alignment vertical="top"/>
    </xf>
    <xf numFmtId="0" fontId="11" fillId="0" borderId="0" xfId="0" quotePrefix="1" applyFont="1" applyAlignment="1">
      <alignment horizontal="left" vertical="center"/>
    </xf>
    <xf numFmtId="0" fontId="10" fillId="0" borderId="0" xfId="0" quotePrefix="1" applyFont="1" applyAlignment="1">
      <alignment vertical="top" wrapText="1"/>
    </xf>
    <xf numFmtId="0" fontId="14" fillId="0" borderId="0" xfId="0" applyFont="1" applyAlignment="1">
      <alignment vertical="top"/>
    </xf>
    <xf numFmtId="0" fontId="13" fillId="0" borderId="0" xfId="0" quotePrefix="1" applyFont="1" applyAlignment="1">
      <alignment horizontal="center" vertical="center"/>
    </xf>
    <xf numFmtId="0" fontId="13" fillId="0" borderId="0" xfId="0" applyFont="1" applyAlignment="1">
      <alignment horizontal="center" vertical="center"/>
    </xf>
    <xf numFmtId="0" fontId="8" fillId="0" borderId="0" xfId="0" applyFont="1" applyAlignment="1">
      <alignment horizontal="left" vertical="center" wrapText="1"/>
    </xf>
    <xf numFmtId="0" fontId="15" fillId="0" borderId="0" xfId="0" quotePrefix="1" applyNumberFormat="1" applyFont="1" applyAlignment="1">
      <alignment horizontal="center" vertical="center"/>
    </xf>
    <xf numFmtId="0" fontId="14" fillId="0" borderId="0" xfId="0" applyFont="1" applyBorder="1" applyAlignment="1">
      <alignment horizontal="center" vertical="center"/>
    </xf>
    <xf numFmtId="176" fontId="3" fillId="0" borderId="10" xfId="1" applyNumberFormat="1" applyFont="1" applyFill="1" applyBorder="1" applyAlignment="1">
      <alignment horizontal="center" vertical="center"/>
    </xf>
    <xf numFmtId="0" fontId="3" fillId="0" borderId="4" xfId="1" applyFont="1" applyFill="1" applyBorder="1" applyAlignment="1">
      <alignment horizontal="right" vertical="center"/>
    </xf>
    <xf numFmtId="177" fontId="3" fillId="2" borderId="10" xfId="1" applyNumberFormat="1" applyFont="1" applyFill="1" applyBorder="1" applyAlignment="1">
      <alignment horizontal="right" vertical="center"/>
    </xf>
    <xf numFmtId="177" fontId="3" fillId="2" borderId="14" xfId="1" applyNumberFormat="1" applyFont="1" applyFill="1" applyBorder="1" applyAlignment="1">
      <alignment horizontal="right" vertical="center"/>
    </xf>
    <xf numFmtId="0" fontId="3" fillId="0" borderId="4" xfId="1" applyFont="1" applyFill="1" applyBorder="1" applyAlignment="1">
      <alignment vertical="center"/>
    </xf>
    <xf numFmtId="0" fontId="3" fillId="0" borderId="5" xfId="1" applyFont="1" applyFill="1" applyBorder="1" applyAlignment="1">
      <alignment vertical="center"/>
    </xf>
    <xf numFmtId="177" fontId="3" fillId="2" borderId="10" xfId="2" applyNumberFormat="1" applyFont="1" applyFill="1" applyBorder="1" applyAlignment="1">
      <alignment horizontal="right" vertical="center"/>
    </xf>
    <xf numFmtId="38" fontId="0" fillId="0" borderId="1" xfId="2" quotePrefix="1" applyFont="1" applyFill="1" applyBorder="1" applyAlignment="1">
      <alignment horizontal="center" vertical="center"/>
    </xf>
    <xf numFmtId="0" fontId="3" fillId="0" borderId="2" xfId="1" applyFont="1" applyFill="1" applyBorder="1" applyAlignment="1">
      <alignment horizontal="center" vertical="center"/>
    </xf>
    <xf numFmtId="0" fontId="3" fillId="0" borderId="13" xfId="1" applyFont="1" applyFill="1" applyBorder="1" applyAlignment="1">
      <alignment horizontal="center" vertical="center"/>
    </xf>
    <xf numFmtId="38" fontId="0" fillId="0" borderId="1" xfId="2" applyFont="1" applyFill="1" applyBorder="1" applyAlignment="1">
      <alignment horizontal="distributed" vertical="center"/>
    </xf>
    <xf numFmtId="0" fontId="3" fillId="0" borderId="12" xfId="1" applyFont="1" applyFill="1" applyBorder="1" applyAlignment="1">
      <alignment horizontal="distributed" vertic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38" fontId="0" fillId="0" borderId="13" xfId="2" applyFont="1" applyFill="1" applyBorder="1" applyAlignment="1">
      <alignment vertical="center"/>
    </xf>
    <xf numFmtId="0" fontId="3" fillId="0" borderId="0" xfId="1"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4" xfId="2" applyFont="1" applyFill="1" applyBorder="1" applyAlignment="1">
      <alignment horizontal="distributed" vertical="center"/>
    </xf>
    <xf numFmtId="38" fontId="3" fillId="3" borderId="5" xfId="2" applyFont="1" applyFill="1" applyBorder="1" applyAlignment="1">
      <alignment horizontal="center" vertical="center"/>
    </xf>
    <xf numFmtId="38" fontId="3" fillId="3" borderId="4" xfId="2" applyFont="1" applyFill="1" applyBorder="1" applyAlignment="1">
      <alignment horizontal="left" vertical="center"/>
    </xf>
    <xf numFmtId="38" fontId="2" fillId="0" borderId="23" xfId="4" applyFont="1" applyBorder="1" applyAlignment="1">
      <alignment horizontal="right" vertical="center" wrapText="1"/>
    </xf>
    <xf numFmtId="38" fontId="2" fillId="0" borderId="17" xfId="4" applyFont="1" applyBorder="1" applyAlignment="1">
      <alignment horizontal="right" vertical="center" wrapText="1"/>
    </xf>
    <xf numFmtId="38" fontId="2" fillId="0" borderId="20" xfId="4" applyFont="1" applyBorder="1" applyAlignment="1">
      <alignment horizontal="right" vertical="center" wrapText="1"/>
    </xf>
    <xf numFmtId="0" fontId="8" fillId="0" borderId="0" xfId="0" applyFont="1" applyFill="1" applyBorder="1" applyAlignment="1">
      <alignment vertical="top" wrapText="1"/>
    </xf>
    <xf numFmtId="0" fontId="2" fillId="0" borderId="9" xfId="0" applyFont="1" applyBorder="1" applyAlignment="1">
      <alignment horizontal="distributed" vertical="center" wrapText="1" justifyLastLine="1"/>
    </xf>
    <xf numFmtId="0" fontId="2" fillId="0" borderId="1" xfId="0" applyFont="1" applyBorder="1" applyAlignment="1">
      <alignment horizontal="distributed" vertical="center" wrapText="1" justifyLastLine="1"/>
    </xf>
    <xf numFmtId="0" fontId="2" fillId="0" borderId="2" xfId="0" applyFont="1" applyBorder="1" applyAlignment="1">
      <alignment horizontal="distributed" vertical="center" wrapText="1" justifyLastLine="1"/>
    </xf>
    <xf numFmtId="0" fontId="2" fillId="0" borderId="6" xfId="0" applyFont="1" applyBorder="1" applyAlignment="1">
      <alignment horizontal="distributed" vertical="center" wrapText="1" justifyLastLine="1"/>
    </xf>
    <xf numFmtId="0" fontId="2" fillId="0" borderId="0" xfId="0" applyFont="1" applyBorder="1" applyAlignment="1">
      <alignment horizontal="distributed" vertical="center" wrapText="1" justifyLastLine="1"/>
    </xf>
    <xf numFmtId="0" fontId="2" fillId="0" borderId="3" xfId="0" applyFont="1" applyBorder="1" applyAlignment="1">
      <alignment horizontal="distributed" vertical="center" wrapText="1" justifyLastLine="1"/>
    </xf>
    <xf numFmtId="0" fontId="2" fillId="0" borderId="11" xfId="0" applyFont="1" applyBorder="1" applyAlignment="1">
      <alignment horizontal="distributed" vertical="center" wrapText="1" justifyLastLine="1"/>
    </xf>
    <xf numFmtId="0" fontId="2" fillId="0" borderId="12" xfId="0" applyFont="1" applyBorder="1" applyAlignment="1">
      <alignment horizontal="distributed" vertical="center" wrapText="1" justifyLastLine="1"/>
    </xf>
    <xf numFmtId="0" fontId="2" fillId="0" borderId="13" xfId="0" applyFont="1" applyBorder="1" applyAlignment="1">
      <alignment horizontal="distributed" vertical="center" wrapText="1" justifyLastLine="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2" fillId="0" borderId="7" xfId="0" applyFont="1" applyBorder="1" applyAlignment="1">
      <alignment horizontal="distributed" vertical="center" wrapText="1" justifyLastLine="1"/>
    </xf>
    <xf numFmtId="0" fontId="2" fillId="0" borderId="4" xfId="0" applyFont="1" applyBorder="1" applyAlignment="1">
      <alignment horizontal="distributed" vertical="center" wrapText="1" justifyLastLine="1"/>
    </xf>
    <xf numFmtId="0" fontId="2" fillId="0" borderId="5" xfId="0" applyFont="1" applyBorder="1" applyAlignment="1">
      <alignment horizontal="distributed" vertical="center" justifyLastLine="1"/>
    </xf>
    <xf numFmtId="0" fontId="2" fillId="0" borderId="7" xfId="0" applyFont="1" applyBorder="1" applyAlignment="1">
      <alignment horizontal="left" vertical="center" wrapText="1" justifyLastLine="1"/>
    </xf>
    <xf numFmtId="0" fontId="2" fillId="0" borderId="4" xfId="0" applyFont="1" applyBorder="1" applyAlignment="1">
      <alignment horizontal="left" vertical="center" wrapText="1" justifyLastLine="1"/>
    </xf>
    <xf numFmtId="0" fontId="2" fillId="0" borderId="5" xfId="0" applyFont="1" applyBorder="1" applyAlignment="1">
      <alignment horizontal="left" vertical="center" wrapText="1" justifyLastLine="1"/>
    </xf>
    <xf numFmtId="0" fontId="2" fillId="0" borderId="8" xfId="0" applyFont="1" applyBorder="1" applyAlignment="1">
      <alignment horizontal="distributed" vertical="center" wrapText="1" justifyLastLine="1"/>
    </xf>
    <xf numFmtId="0" fontId="2" fillId="0" borderId="8" xfId="0" applyFont="1" applyBorder="1" applyAlignment="1">
      <alignment horizontal="distributed" vertical="center" justifyLastLine="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4" fillId="0" borderId="7" xfId="0" applyFont="1" applyBorder="1" applyAlignment="1">
      <alignment horizontal="left" vertical="center" wrapText="1"/>
    </xf>
    <xf numFmtId="0" fontId="14" fillId="0" borderId="4" xfId="0" applyFont="1" applyBorder="1" applyAlignment="1">
      <alignment horizontal="left" vertical="center" wrapText="1"/>
    </xf>
    <xf numFmtId="0" fontId="14" fillId="0" borderId="5" xfId="0" applyFont="1" applyBorder="1" applyAlignment="1">
      <alignment horizontal="left" vertical="center" wrapText="1"/>
    </xf>
    <xf numFmtId="0" fontId="10" fillId="0" borderId="12" xfId="0" applyFont="1" applyBorder="1" applyAlignment="1">
      <alignment horizontal="center" vertical="center"/>
    </xf>
    <xf numFmtId="0" fontId="10" fillId="0" borderId="12" xfId="0" applyFont="1" applyBorder="1" applyAlignment="1">
      <alignment horizontal="distributed" vertical="distributed"/>
    </xf>
    <xf numFmtId="0" fontId="10"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7" xfId="0" quotePrefix="1" applyFont="1" applyBorder="1" applyAlignment="1">
      <alignment vertical="top" wrapText="1"/>
    </xf>
    <xf numFmtId="0" fontId="10" fillId="0" borderId="4" xfId="0" quotePrefix="1" applyFont="1" applyBorder="1" applyAlignment="1">
      <alignment vertical="top"/>
    </xf>
    <xf numFmtId="0" fontId="10" fillId="0" borderId="5" xfId="0" quotePrefix="1" applyFont="1" applyBorder="1" applyAlignment="1">
      <alignment vertical="top"/>
    </xf>
    <xf numFmtId="0" fontId="2" fillId="0" borderId="7" xfId="0" applyFont="1" applyBorder="1" applyAlignment="1">
      <alignment horizontal="distributed" vertical="center" justifyLastLine="1"/>
    </xf>
    <xf numFmtId="0" fontId="2" fillId="0" borderId="4" xfId="0" applyFont="1" applyBorder="1" applyAlignment="1">
      <alignment horizontal="distributed" vertical="center" justifyLastLine="1"/>
    </xf>
    <xf numFmtId="0" fontId="10" fillId="0" borderId="7" xfId="0" applyFont="1" applyBorder="1" applyAlignment="1">
      <alignment horizontal="left" vertical="top" wrapText="1" justifyLastLine="1"/>
    </xf>
    <xf numFmtId="0" fontId="10" fillId="0" borderId="4" xfId="0" applyFont="1" applyBorder="1" applyAlignment="1">
      <alignment horizontal="left" vertical="top" wrapText="1" justifyLastLine="1"/>
    </xf>
    <xf numFmtId="0" fontId="10" fillId="0" borderId="5" xfId="0" applyFont="1" applyBorder="1" applyAlignment="1">
      <alignment horizontal="left" vertical="top" wrapText="1" justifyLastLine="1"/>
    </xf>
    <xf numFmtId="0" fontId="10" fillId="0" borderId="0" xfId="0" quotePrefix="1" applyFont="1" applyAlignment="1">
      <alignment horizontal="left" vertical="center" wrapText="1"/>
    </xf>
    <xf numFmtId="0" fontId="10" fillId="0" borderId="0" xfId="0" applyFont="1" applyAlignment="1">
      <alignment horizontal="center" vertical="center"/>
    </xf>
    <xf numFmtId="0" fontId="14" fillId="0" borderId="0" xfId="0" quotePrefix="1" applyFont="1" applyBorder="1" applyAlignment="1">
      <alignment horizontal="left" vertical="top" wrapText="1"/>
    </xf>
    <xf numFmtId="0" fontId="10" fillId="0" borderId="7" xfId="0" quotePrefix="1" applyFont="1" applyBorder="1" applyAlignment="1">
      <alignment horizontal="left" vertical="top" wrapText="1"/>
    </xf>
    <xf numFmtId="0" fontId="10" fillId="0" borderId="4" xfId="0" quotePrefix="1" applyFont="1" applyBorder="1" applyAlignment="1">
      <alignment horizontal="left" vertical="top"/>
    </xf>
    <xf numFmtId="0" fontId="10" fillId="0" borderId="5" xfId="0" quotePrefix="1" applyFont="1" applyBorder="1" applyAlignment="1">
      <alignment horizontal="left" vertical="top"/>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6" fillId="0" borderId="22"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19" xfId="0" applyFont="1" applyBorder="1" applyAlignment="1">
      <alignment horizontal="left" vertical="center" wrapText="1"/>
    </xf>
    <xf numFmtId="0" fontId="6" fillId="0" borderId="20" xfId="0" applyFont="1" applyBorder="1" applyAlignment="1">
      <alignment horizontal="left" vertical="center" wrapText="1"/>
    </xf>
    <xf numFmtId="0" fontId="6" fillId="0" borderId="21" xfId="0" applyFont="1" applyBorder="1" applyAlignment="1">
      <alignment horizontal="left" vertical="center" wrapText="1"/>
    </xf>
    <xf numFmtId="0" fontId="2" fillId="0" borderId="9" xfId="0" applyFont="1" applyBorder="1" applyAlignment="1">
      <alignment horizontal="distributed" vertical="center" justifyLastLine="1"/>
    </xf>
    <xf numFmtId="0" fontId="2" fillId="0" borderId="1" xfId="0" applyFont="1" applyBorder="1" applyAlignment="1">
      <alignment horizontal="distributed" vertical="center" justifyLastLine="1"/>
    </xf>
    <xf numFmtId="0" fontId="2" fillId="0" borderId="2" xfId="0" applyFont="1" applyBorder="1" applyAlignment="1">
      <alignment horizontal="distributed" vertical="center" justifyLastLine="1"/>
    </xf>
    <xf numFmtId="0" fontId="2" fillId="0" borderId="11" xfId="0" applyFont="1" applyBorder="1" applyAlignment="1">
      <alignment horizontal="distributed" vertical="center" justifyLastLine="1"/>
    </xf>
    <xf numFmtId="0" fontId="2" fillId="0" borderId="12" xfId="0" applyFont="1" applyBorder="1" applyAlignment="1">
      <alignment horizontal="distributed" vertical="center" justifyLastLine="1"/>
    </xf>
    <xf numFmtId="0" fontId="2" fillId="0" borderId="13" xfId="0" applyFont="1" applyBorder="1" applyAlignment="1">
      <alignment horizontal="distributed" vertical="center" justifyLastLine="1"/>
    </xf>
    <xf numFmtId="0" fontId="6" fillId="0" borderId="0" xfId="0" applyFont="1" applyBorder="1" applyAlignment="1">
      <alignment horizontal="left" vertical="distributed" wrapText="1"/>
    </xf>
    <xf numFmtId="0" fontId="6" fillId="0" borderId="0" xfId="0" applyFont="1" applyBorder="1" applyAlignment="1">
      <alignment horizontal="left" vertical="distributed"/>
    </xf>
    <xf numFmtId="0" fontId="2" fillId="0" borderId="0" xfId="0" applyFont="1" applyAlignment="1">
      <alignment horizontal="center" vertical="center" wrapText="1"/>
    </xf>
    <xf numFmtId="0" fontId="10"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top"/>
    </xf>
    <xf numFmtId="0" fontId="10" fillId="0" borderId="7" xfId="0" applyFont="1" applyBorder="1" applyAlignment="1">
      <alignment vertical="top" wrapText="1"/>
    </xf>
    <xf numFmtId="0" fontId="10" fillId="0" borderId="4" xfId="0" applyFont="1" applyBorder="1" applyAlignment="1">
      <alignment vertical="top"/>
    </xf>
    <xf numFmtId="0" fontId="10" fillId="0" borderId="5" xfId="0" applyFont="1" applyBorder="1" applyAlignment="1">
      <alignment vertical="top"/>
    </xf>
    <xf numFmtId="0" fontId="10" fillId="0" borderId="7" xfId="0" applyFont="1" applyBorder="1" applyAlignment="1">
      <alignment vertical="top" wrapText="1" justifyLastLine="1"/>
    </xf>
    <xf numFmtId="0" fontId="10" fillId="0" borderId="4" xfId="0" applyFont="1" applyBorder="1" applyAlignment="1">
      <alignment vertical="top" wrapText="1" justifyLastLine="1"/>
    </xf>
    <xf numFmtId="0" fontId="10" fillId="0" borderId="5" xfId="0" applyFont="1" applyBorder="1" applyAlignment="1">
      <alignment vertical="top" wrapText="1" justifyLastLine="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6" xfId="0" applyFont="1" applyBorder="1" applyAlignment="1">
      <alignment horizontal="left" vertical="center" wrapText="1"/>
    </xf>
    <xf numFmtId="0" fontId="19" fillId="0" borderId="7"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2" fillId="0" borderId="6" xfId="0" applyFont="1" applyBorder="1" applyAlignment="1">
      <alignment horizontal="distributed" vertical="center" justifyLastLine="1"/>
    </xf>
    <xf numFmtId="0" fontId="2" fillId="0" borderId="0"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6" fillId="0" borderId="7"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17" fillId="0" borderId="0" xfId="0" applyFont="1" applyAlignment="1">
      <alignment horizontal="right" vertical="center"/>
    </xf>
    <xf numFmtId="0" fontId="9" fillId="0" borderId="0" xfId="0" applyFont="1" applyAlignment="1">
      <alignment horizontal="center" vertical="center"/>
    </xf>
    <xf numFmtId="178" fontId="2" fillId="0" borderId="7" xfId="0" applyNumberFormat="1" applyFont="1" applyBorder="1" applyAlignment="1">
      <alignment horizontal="left" vertical="center" wrapText="1" indent="1"/>
    </xf>
    <xf numFmtId="178" fontId="2" fillId="0" borderId="4" xfId="0" applyNumberFormat="1" applyFont="1" applyBorder="1" applyAlignment="1">
      <alignment horizontal="left" vertical="center" wrapText="1" indent="1"/>
    </xf>
    <xf numFmtId="178" fontId="2" fillId="0" borderId="5" xfId="0" applyNumberFormat="1" applyFont="1" applyBorder="1" applyAlignment="1">
      <alignment horizontal="left" vertical="center" wrapText="1" indent="1"/>
    </xf>
    <xf numFmtId="0" fontId="2" fillId="0" borderId="0" xfId="0" applyFont="1" applyAlignment="1">
      <alignment vertical="center"/>
    </xf>
    <xf numFmtId="0" fontId="10" fillId="0" borderId="7" xfId="0" applyFont="1" applyBorder="1" applyAlignment="1">
      <alignment horizontal="center" vertical="center" wrapText="1" justifyLastLine="1"/>
    </xf>
    <xf numFmtId="0" fontId="10" fillId="0" borderId="4" xfId="0" applyFont="1" applyBorder="1" applyAlignment="1">
      <alignment horizontal="center" vertical="center" wrapText="1" justifyLastLine="1"/>
    </xf>
    <xf numFmtId="0" fontId="10" fillId="0" borderId="5" xfId="0" applyFont="1" applyBorder="1" applyAlignment="1">
      <alignment horizontal="center" vertical="center" wrapText="1" justifyLastLine="1"/>
    </xf>
    <xf numFmtId="0" fontId="10" fillId="0" borderId="8" xfId="0" applyFont="1" applyBorder="1" applyAlignment="1">
      <alignment horizontal="distributed" vertical="center" wrapText="1" justifyLastLine="1"/>
    </xf>
    <xf numFmtId="0" fontId="10" fillId="0" borderId="14" xfId="0" applyFont="1" applyBorder="1" applyAlignment="1">
      <alignment horizontal="center" vertical="center" wrapText="1" justifyLastLine="1"/>
    </xf>
    <xf numFmtId="0" fontId="10" fillId="0" borderId="8" xfId="0" applyFont="1" applyBorder="1" applyAlignment="1">
      <alignment horizontal="center" vertical="center" justifyLastLine="1"/>
    </xf>
    <xf numFmtId="0" fontId="14" fillId="0" borderId="7"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176" fontId="3" fillId="0" borderId="10" xfId="1" applyNumberFormat="1" applyFont="1" applyFill="1" applyBorder="1" applyAlignment="1">
      <alignment horizontal="center" vertical="center"/>
    </xf>
    <xf numFmtId="176" fontId="3" fillId="0" borderId="14" xfId="1" applyNumberFormat="1" applyFont="1" applyFill="1" applyBorder="1" applyAlignment="1">
      <alignment horizontal="center" vertical="center"/>
    </xf>
    <xf numFmtId="0" fontId="3" fillId="0" borderId="10" xfId="1" applyFont="1" applyFill="1" applyBorder="1" applyAlignment="1">
      <alignment horizontal="center" vertical="center" textRotation="255"/>
    </xf>
    <xf numFmtId="0" fontId="3" fillId="0" borderId="15"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8" xfId="1" applyFont="1" applyFill="1" applyBorder="1" applyAlignment="1">
      <alignment horizontal="center" vertical="center" textRotation="255"/>
    </xf>
    <xf numFmtId="176" fontId="3" fillId="0" borderId="4" xfId="1" applyNumberFormat="1" applyFont="1" applyFill="1" applyBorder="1" applyAlignment="1">
      <alignment horizontal="distributed" vertical="center"/>
    </xf>
    <xf numFmtId="0" fontId="3" fillId="0" borderId="4" xfId="1" applyFont="1" applyFill="1" applyBorder="1" applyAlignment="1">
      <alignment vertical="center"/>
    </xf>
    <xf numFmtId="38" fontId="0" fillId="0" borderId="4" xfId="2" applyFont="1" applyFill="1" applyBorder="1" applyAlignment="1">
      <alignment horizontal="distributed" vertical="center"/>
    </xf>
    <xf numFmtId="0" fontId="3" fillId="0" borderId="4" xfId="1" applyFont="1" applyFill="1" applyBorder="1" applyAlignment="1">
      <alignment horizontal="distributed" vertical="center"/>
    </xf>
    <xf numFmtId="38" fontId="0" fillId="0" borderId="5" xfId="2" applyFont="1" applyFill="1" applyBorder="1" applyAlignment="1">
      <alignment horizontal="distributed" vertical="center"/>
    </xf>
    <xf numFmtId="0" fontId="3" fillId="0" borderId="14" xfId="1" applyFont="1" applyFill="1" applyBorder="1" applyAlignment="1">
      <alignment vertical="center"/>
    </xf>
    <xf numFmtId="38" fontId="0" fillId="0" borderId="1" xfId="2" applyFont="1" applyFill="1" applyBorder="1" applyAlignment="1">
      <alignment horizontal="distributed" vertical="center"/>
    </xf>
    <xf numFmtId="38" fontId="0" fillId="0" borderId="7" xfId="2" applyFont="1" applyFill="1" applyBorder="1" applyAlignment="1">
      <alignment horizontal="distributed" vertical="center"/>
    </xf>
    <xf numFmtId="0" fontId="3" fillId="0" borderId="5" xfId="1" applyFont="1" applyFill="1" applyBorder="1" applyAlignment="1">
      <alignment horizontal="distributed" vertical="center"/>
    </xf>
    <xf numFmtId="0" fontId="3" fillId="0" borderId="5" xfId="1" applyFont="1" applyFill="1" applyBorder="1" applyAlignment="1">
      <alignment vertical="center"/>
    </xf>
    <xf numFmtId="38" fontId="0" fillId="0" borderId="2" xfId="2" applyFont="1" applyFill="1" applyBorder="1" applyAlignment="1">
      <alignment horizontal="distributed" vertical="center"/>
    </xf>
    <xf numFmtId="0" fontId="3" fillId="0" borderId="15" xfId="1" applyFont="1" applyFill="1" applyBorder="1" applyAlignment="1">
      <alignment horizontal="center" vertical="center" textRotation="255"/>
    </xf>
    <xf numFmtId="0" fontId="3" fillId="0" borderId="14" xfId="1" applyFont="1" applyFill="1" applyBorder="1" applyAlignment="1">
      <alignment horizontal="center" vertical="center" textRotation="255"/>
    </xf>
    <xf numFmtId="0" fontId="3" fillId="0" borderId="1" xfId="1" applyFont="1" applyFill="1" applyBorder="1" applyAlignment="1">
      <alignment horizontal="distributed" vertical="center"/>
    </xf>
    <xf numFmtId="38" fontId="3" fillId="3" borderId="4" xfId="2" applyFont="1" applyFill="1" applyBorder="1" applyAlignment="1">
      <alignment horizontal="left" vertical="center"/>
    </xf>
    <xf numFmtId="38" fontId="3" fillId="3" borderId="4" xfId="2" applyFont="1" applyFill="1" applyBorder="1" applyAlignment="1">
      <alignment horizontal="distributed" vertical="center"/>
    </xf>
    <xf numFmtId="38" fontId="3" fillId="3" borderId="4" xfId="2" applyFont="1" applyFill="1" applyBorder="1" applyAlignment="1">
      <alignment horizontal="center" vertical="center"/>
    </xf>
    <xf numFmtId="0" fontId="3" fillId="0" borderId="9" xfId="1" quotePrefix="1" applyFont="1" applyFill="1" applyBorder="1" applyAlignment="1">
      <alignment horizontal="center" vertical="center"/>
    </xf>
    <xf numFmtId="0" fontId="3" fillId="0" borderId="11" xfId="1" applyFont="1" applyFill="1" applyBorder="1" applyAlignment="1">
      <alignment horizontal="center" vertical="center"/>
    </xf>
    <xf numFmtId="38" fontId="0" fillId="0" borderId="12" xfId="2" applyFont="1" applyFill="1" applyBorder="1" applyAlignment="1">
      <alignment horizontal="distributed" vertical="center"/>
    </xf>
    <xf numFmtId="38" fontId="0" fillId="0" borderId="13" xfId="2" applyFont="1" applyFill="1" applyBorder="1" applyAlignment="1">
      <alignment horizontal="distributed" vertical="center"/>
    </xf>
    <xf numFmtId="177" fontId="3" fillId="2" borderId="10" xfId="2" applyNumberFormat="1" applyFont="1" applyFill="1" applyBorder="1" applyAlignment="1">
      <alignment horizontal="right" vertical="center"/>
    </xf>
    <xf numFmtId="177" fontId="3" fillId="2" borderId="14" xfId="2" applyNumberFormat="1" applyFont="1" applyFill="1" applyBorder="1" applyAlignment="1">
      <alignment horizontal="right" vertical="center"/>
    </xf>
    <xf numFmtId="38" fontId="0" fillId="0" borderId="9" xfId="2" quotePrefix="1" applyFont="1" applyFill="1" applyBorder="1" applyAlignment="1">
      <alignment horizontal="center" vertic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38" fontId="0" fillId="0" borderId="2" xfId="2" applyFont="1" applyFill="1" applyBorder="1" applyAlignment="1">
      <alignment vertical="center"/>
    </xf>
    <xf numFmtId="38" fontId="0" fillId="0" borderId="13" xfId="2" applyFont="1" applyFill="1" applyBorder="1" applyAlignment="1">
      <alignment vertical="center"/>
    </xf>
    <xf numFmtId="38" fontId="0" fillId="0" borderId="11"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38" fontId="0" fillId="0" borderId="12" xfId="2" quotePrefix="1" applyFont="1" applyFill="1" applyBorder="1" applyAlignment="1">
      <alignment horizontal="center" vertical="center"/>
    </xf>
    <xf numFmtId="0" fontId="5" fillId="0" borderId="1" xfId="1" applyFont="1" applyFill="1" applyBorder="1" applyAlignment="1">
      <alignment horizontal="distributed" vertical="center" wrapText="1" shrinkToFit="1"/>
    </xf>
    <xf numFmtId="0" fontId="5" fillId="0" borderId="12" xfId="1" applyFont="1" applyFill="1" applyBorder="1" applyAlignment="1">
      <alignment horizontal="distributed" vertical="center" wrapText="1" shrinkToFit="1"/>
    </xf>
    <xf numFmtId="0" fontId="3" fillId="0" borderId="2" xfId="1" applyFont="1" applyFill="1" applyBorder="1" applyAlignment="1">
      <alignment horizontal="center" vertical="center"/>
    </xf>
    <xf numFmtId="0" fontId="3" fillId="0" borderId="13" xfId="1" applyFont="1" applyFill="1" applyBorder="1" applyAlignment="1">
      <alignment horizontal="center" vertical="center"/>
    </xf>
    <xf numFmtId="177" fontId="3" fillId="2" borderId="10" xfId="1" applyNumberFormat="1" applyFont="1" applyFill="1" applyBorder="1" applyAlignment="1">
      <alignment horizontal="right" vertical="center"/>
    </xf>
    <xf numFmtId="177" fontId="3" fillId="2" borderId="14" xfId="1" applyNumberFormat="1" applyFont="1" applyFill="1" applyBorder="1" applyAlignment="1">
      <alignment horizontal="right" vertical="center"/>
    </xf>
    <xf numFmtId="0" fontId="3" fillId="0" borderId="4" xfId="1" applyFont="1" applyFill="1" applyBorder="1" applyAlignment="1">
      <alignment horizontal="distributed" vertical="center" wrapText="1" shrinkToFit="1"/>
    </xf>
    <xf numFmtId="0" fontId="3" fillId="0" borderId="4" xfId="1" applyFont="1" applyFill="1" applyBorder="1" applyAlignment="1">
      <alignment horizontal="right" vertical="center"/>
    </xf>
    <xf numFmtId="0" fontId="3" fillId="0" borderId="5" xfId="1" applyFont="1" applyFill="1" applyBorder="1" applyAlignment="1">
      <alignment horizontal="right" vertical="center"/>
    </xf>
    <xf numFmtId="0" fontId="3" fillId="0" borderId="4" xfId="1" applyFont="1" applyFill="1" applyBorder="1" applyAlignment="1">
      <alignment horizontal="distributed" vertical="center" shrinkToFit="1"/>
    </xf>
    <xf numFmtId="0" fontId="3" fillId="0" borderId="7" xfId="1" applyFont="1" applyFill="1" applyBorder="1" applyAlignment="1">
      <alignment horizontal="distributed" vertical="center"/>
    </xf>
  </cellXfs>
  <cellStyles count="5">
    <cellStyle name="パーセント 2" xfId="3"/>
    <cellStyle name="桁区切り" xfId="4" builtinId="6"/>
    <cellStyle name="桁区切り 2" xfId="2"/>
    <cellStyle name="標準" xfId="0" builtinId="0"/>
    <cellStyle name="標準 2" xfId="1"/>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1</xdr:row>
      <xdr:rowOff>0</xdr:rowOff>
    </xdr:from>
    <xdr:to>
      <xdr:col>10</xdr:col>
      <xdr:colOff>0</xdr:colOff>
      <xdr:row>2</xdr:row>
      <xdr:rowOff>371475</xdr:rowOff>
    </xdr:to>
    <xdr:sp macro="" textlink="">
      <xdr:nvSpPr>
        <xdr:cNvPr id="2" name="Line 1"/>
        <xdr:cNvSpPr>
          <a:spLocks noChangeShapeType="1"/>
        </xdr:cNvSpPr>
      </xdr:nvSpPr>
      <xdr:spPr bwMode="auto">
        <a:xfrm>
          <a:off x="9525" y="171450"/>
          <a:ext cx="417195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76200</xdr:colOff>
      <xdr:row>2</xdr:row>
      <xdr:rowOff>47625</xdr:rowOff>
    </xdr:from>
    <xdr:to>
      <xdr:col>11</xdr:col>
      <xdr:colOff>638175</xdr:colOff>
      <xdr:row>2</xdr:row>
      <xdr:rowOff>342900</xdr:rowOff>
    </xdr:to>
    <xdr:sp macro="" textlink="">
      <xdr:nvSpPr>
        <xdr:cNvPr id="3" name="AutoShape 2"/>
        <xdr:cNvSpPr>
          <a:spLocks noChangeArrowheads="1"/>
        </xdr:cNvSpPr>
      </xdr:nvSpPr>
      <xdr:spPr bwMode="auto">
        <a:xfrm>
          <a:off x="4972050" y="390525"/>
          <a:ext cx="56197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63</xdr:row>
      <xdr:rowOff>0</xdr:rowOff>
    </xdr:from>
    <xdr:to>
      <xdr:col>10</xdr:col>
      <xdr:colOff>9525</xdr:colOff>
      <xdr:row>65</xdr:row>
      <xdr:rowOff>0</xdr:rowOff>
    </xdr:to>
    <xdr:sp macro="" textlink="">
      <xdr:nvSpPr>
        <xdr:cNvPr id="4" name="Line 3"/>
        <xdr:cNvSpPr>
          <a:spLocks noChangeShapeType="1"/>
        </xdr:cNvSpPr>
      </xdr:nvSpPr>
      <xdr:spPr bwMode="auto">
        <a:xfrm>
          <a:off x="0" y="13315950"/>
          <a:ext cx="4191000"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76200</xdr:colOff>
      <xdr:row>64</xdr:row>
      <xdr:rowOff>47625</xdr:rowOff>
    </xdr:from>
    <xdr:to>
      <xdr:col>11</xdr:col>
      <xdr:colOff>638175</xdr:colOff>
      <xdr:row>64</xdr:row>
      <xdr:rowOff>342900</xdr:rowOff>
    </xdr:to>
    <xdr:sp macro="" textlink="">
      <xdr:nvSpPr>
        <xdr:cNvPr id="5" name="AutoShape 4"/>
        <xdr:cNvSpPr>
          <a:spLocks noChangeArrowheads="1"/>
        </xdr:cNvSpPr>
      </xdr:nvSpPr>
      <xdr:spPr bwMode="auto">
        <a:xfrm>
          <a:off x="4972050" y="13563600"/>
          <a:ext cx="561975" cy="295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B1:AH110"/>
  <sheetViews>
    <sheetView showGridLines="0" tabSelected="1" view="pageBreakPreview" topLeftCell="A73" zoomScale="70" zoomScaleNormal="40" zoomScaleSheetLayoutView="70" workbookViewId="0">
      <selection activeCell="B55" sqref="B55:O55"/>
    </sheetView>
  </sheetViews>
  <sheetFormatPr defaultColWidth="8.88671875" defaultRowHeight="13.25" x14ac:dyDescent="0.15"/>
  <cols>
    <col min="1" max="1" width="1.77734375" style="122" customWidth="1"/>
    <col min="2" max="2" width="4.77734375" style="122" customWidth="1"/>
    <col min="3" max="3" width="11.77734375" style="122" customWidth="1"/>
    <col min="4" max="4" width="15.77734375" style="122" customWidth="1"/>
    <col min="5" max="7" width="10.77734375" style="122" customWidth="1"/>
    <col min="8" max="8" width="8.44140625" style="122" customWidth="1"/>
    <col min="9" max="9" width="10.77734375" style="122" customWidth="1"/>
    <col min="10" max="10" width="9.6640625" style="122" customWidth="1"/>
    <col min="11" max="11" width="11.33203125" style="122" customWidth="1"/>
    <col min="12" max="12" width="10.6640625" style="122" customWidth="1"/>
    <col min="13" max="15" width="10.77734375" style="122" customWidth="1"/>
    <col min="16" max="16" width="2.77734375" style="122" customWidth="1"/>
    <col min="17" max="16384" width="8.88671875" style="122"/>
  </cols>
  <sheetData>
    <row r="1" spans="2:16" ht="10.1" customHeight="1" x14ac:dyDescent="0.15"/>
    <row r="2" spans="2:16" ht="30.05" customHeight="1" x14ac:dyDescent="0.15">
      <c r="P2" s="92"/>
    </row>
    <row r="3" spans="2:16" ht="10.9" customHeight="1" x14ac:dyDescent="0.15">
      <c r="N3" s="91"/>
      <c r="O3" s="91"/>
      <c r="P3" s="92"/>
    </row>
    <row r="4" spans="2:16" ht="52.85" customHeight="1" x14ac:dyDescent="0.15">
      <c r="B4" s="284" t="s">
        <v>156</v>
      </c>
      <c r="C4" s="284"/>
      <c r="D4" s="284"/>
      <c r="E4" s="284"/>
      <c r="F4" s="284"/>
      <c r="G4" s="284"/>
      <c r="H4" s="284"/>
      <c r="I4" s="284"/>
      <c r="J4" s="284"/>
      <c r="K4" s="284"/>
      <c r="L4" s="284"/>
      <c r="M4" s="284"/>
      <c r="N4" s="284"/>
      <c r="O4" s="284"/>
      <c r="P4" s="99"/>
    </row>
    <row r="5" spans="2:16" ht="36" customHeight="1" x14ac:dyDescent="0.15">
      <c r="B5" s="283"/>
      <c r="C5" s="283"/>
      <c r="D5" s="283"/>
      <c r="E5" s="283"/>
      <c r="F5" s="283"/>
      <c r="G5" s="283"/>
      <c r="H5" s="283"/>
      <c r="I5" s="283"/>
      <c r="J5" s="283"/>
      <c r="K5" s="283"/>
      <c r="L5" s="283"/>
      <c r="M5" s="283"/>
      <c r="N5" s="283"/>
      <c r="O5" s="283"/>
      <c r="P5" s="283"/>
    </row>
    <row r="6" spans="2:16" ht="39" customHeight="1" x14ac:dyDescent="0.15">
      <c r="B6" s="222" t="s">
        <v>121</v>
      </c>
      <c r="C6" s="222"/>
      <c r="D6" s="222"/>
      <c r="E6" s="222"/>
      <c r="F6" s="221" t="s">
        <v>157</v>
      </c>
      <c r="G6" s="221"/>
      <c r="H6" s="221"/>
      <c r="I6" s="221"/>
      <c r="J6" s="221"/>
      <c r="K6" s="123"/>
      <c r="L6" s="123"/>
      <c r="M6" s="123"/>
      <c r="N6" s="123"/>
      <c r="O6" s="123"/>
      <c r="P6" s="123"/>
    </row>
    <row r="7" spans="2:16" ht="20" customHeight="1" x14ac:dyDescent="0.15">
      <c r="B7" s="95"/>
      <c r="C7" s="95"/>
      <c r="D7" s="95"/>
      <c r="E7" s="95"/>
      <c r="F7" s="111"/>
      <c r="G7" s="111"/>
      <c r="H7" s="111"/>
      <c r="I7" s="111"/>
      <c r="J7" s="111"/>
      <c r="K7" s="123"/>
      <c r="L7" s="123"/>
      <c r="M7" s="123"/>
      <c r="N7" s="123"/>
      <c r="O7" s="123"/>
      <c r="P7" s="123"/>
    </row>
    <row r="8" spans="2:16" ht="39" customHeight="1" x14ac:dyDescent="0.15">
      <c r="B8" s="222" t="s">
        <v>122</v>
      </c>
      <c r="C8" s="222"/>
      <c r="D8" s="222"/>
      <c r="E8" s="222"/>
      <c r="F8" s="221" t="s">
        <v>223</v>
      </c>
      <c r="G8" s="221"/>
      <c r="H8" s="221"/>
      <c r="I8" s="221"/>
      <c r="J8" s="221"/>
      <c r="K8" s="123"/>
      <c r="L8" s="123"/>
      <c r="M8" s="123"/>
      <c r="N8" s="123"/>
      <c r="O8" s="123"/>
      <c r="P8" s="123"/>
    </row>
    <row r="9" spans="2:16" ht="20" customHeight="1" x14ac:dyDescent="0.15">
      <c r="B9" s="95"/>
      <c r="C9" s="95"/>
      <c r="D9" s="95"/>
      <c r="E9" s="95"/>
      <c r="F9" s="111"/>
      <c r="G9" s="111"/>
      <c r="H9" s="111"/>
      <c r="I9" s="111"/>
      <c r="J9" s="111"/>
      <c r="K9" s="123"/>
      <c r="L9" s="123"/>
      <c r="M9" s="123"/>
      <c r="N9" s="123"/>
      <c r="O9" s="123"/>
      <c r="P9" s="123"/>
    </row>
    <row r="10" spans="2:16" ht="39" customHeight="1" x14ac:dyDescent="0.15">
      <c r="B10" s="222" t="s">
        <v>116</v>
      </c>
      <c r="C10" s="222"/>
      <c r="D10" s="222"/>
      <c r="E10" s="222"/>
      <c r="F10" s="120" t="s">
        <v>1</v>
      </c>
      <c r="G10" s="96">
        <v>29</v>
      </c>
      <c r="H10" s="120" t="s">
        <v>117</v>
      </c>
      <c r="I10" s="96">
        <v>3</v>
      </c>
      <c r="J10" s="120" t="s">
        <v>118</v>
      </c>
      <c r="K10" s="124"/>
      <c r="L10" s="124"/>
      <c r="M10" s="124"/>
      <c r="N10" s="124"/>
      <c r="O10" s="124"/>
      <c r="P10" s="124"/>
    </row>
    <row r="11" spans="2:16" ht="20" customHeight="1" x14ac:dyDescent="0.15">
      <c r="B11" s="95"/>
      <c r="C11" s="95"/>
      <c r="D11" s="95"/>
      <c r="E11" s="95"/>
      <c r="F11" s="125"/>
      <c r="G11" s="126"/>
      <c r="H11" s="125"/>
      <c r="I11" s="126"/>
      <c r="J11" s="125"/>
      <c r="K11" s="124"/>
      <c r="L11" s="124"/>
      <c r="M11" s="124"/>
      <c r="N11" s="124"/>
      <c r="O11" s="124"/>
      <c r="P11" s="124"/>
    </row>
    <row r="12" spans="2:16" ht="39" customHeight="1" x14ac:dyDescent="0.15">
      <c r="B12" s="222" t="s">
        <v>119</v>
      </c>
      <c r="C12" s="222"/>
      <c r="D12" s="222"/>
      <c r="E12" s="222"/>
      <c r="F12" s="120" t="s">
        <v>1</v>
      </c>
      <c r="G12" s="120">
        <v>28</v>
      </c>
      <c r="H12" s="120" t="s">
        <v>0</v>
      </c>
      <c r="I12" s="221" t="s">
        <v>120</v>
      </c>
      <c r="J12" s="221"/>
      <c r="K12" s="120" t="s">
        <v>1</v>
      </c>
      <c r="L12" s="120">
        <v>37</v>
      </c>
      <c r="M12" s="96" t="s">
        <v>0</v>
      </c>
      <c r="N12" s="96"/>
      <c r="O12" s="127"/>
      <c r="P12" s="128"/>
    </row>
    <row r="13" spans="2:16" ht="28.9" customHeight="1" x14ac:dyDescent="0.15">
      <c r="B13" s="129"/>
      <c r="C13" s="94"/>
      <c r="D13" s="94"/>
      <c r="E13" s="94"/>
      <c r="F13" s="91"/>
      <c r="G13" s="91"/>
      <c r="H13" s="91"/>
      <c r="I13" s="91"/>
      <c r="J13" s="91"/>
      <c r="K13" s="91"/>
      <c r="L13" s="91"/>
      <c r="M13" s="92"/>
      <c r="N13" s="92"/>
      <c r="O13" s="130"/>
      <c r="P13" s="130"/>
    </row>
    <row r="14" spans="2:16" s="132" customFormat="1" ht="30.05" customHeight="1" x14ac:dyDescent="0.15">
      <c r="B14" s="98" t="s">
        <v>127</v>
      </c>
      <c r="C14" s="131"/>
    </row>
    <row r="15" spans="2:16" ht="30.05" customHeight="1" x14ac:dyDescent="0.15">
      <c r="B15" s="133" t="s">
        <v>4</v>
      </c>
      <c r="C15" s="288" t="s">
        <v>154</v>
      </c>
      <c r="D15" s="288"/>
      <c r="E15" s="134"/>
    </row>
    <row r="16" spans="2:16" ht="30.05" customHeight="1" x14ac:dyDescent="0.15">
      <c r="B16" s="133" t="s">
        <v>140</v>
      </c>
      <c r="C16" s="135" t="s">
        <v>148</v>
      </c>
      <c r="D16" s="117"/>
      <c r="E16" s="134"/>
    </row>
    <row r="17" spans="2:16" ht="4.95" customHeight="1" x14ac:dyDescent="0.15"/>
    <row r="18" spans="2:16" ht="76.5" customHeight="1" x14ac:dyDescent="0.15">
      <c r="B18" s="207" t="s">
        <v>100</v>
      </c>
      <c r="C18" s="208"/>
      <c r="D18" s="208"/>
      <c r="E18" s="285" t="s">
        <v>224</v>
      </c>
      <c r="F18" s="286"/>
      <c r="G18" s="286"/>
      <c r="H18" s="287"/>
      <c r="I18" s="201" t="s">
        <v>93</v>
      </c>
      <c r="J18" s="202"/>
      <c r="K18" s="203"/>
      <c r="L18" s="272" t="s">
        <v>158</v>
      </c>
      <c r="M18" s="273"/>
      <c r="N18" s="273"/>
      <c r="O18" s="274"/>
      <c r="P18" s="130"/>
    </row>
    <row r="19" spans="2:16" ht="70.2" customHeight="1" x14ac:dyDescent="0.15">
      <c r="B19" s="207" t="s">
        <v>3</v>
      </c>
      <c r="C19" s="208"/>
      <c r="D19" s="208"/>
      <c r="E19" s="240" t="s">
        <v>225</v>
      </c>
      <c r="F19" s="267"/>
      <c r="G19" s="267"/>
      <c r="H19" s="268"/>
      <c r="I19" s="201" t="s">
        <v>113</v>
      </c>
      <c r="J19" s="230"/>
      <c r="K19" s="203"/>
      <c r="L19" s="272" t="s">
        <v>159</v>
      </c>
      <c r="M19" s="273"/>
      <c r="N19" s="273"/>
      <c r="O19" s="274"/>
      <c r="P19" s="130"/>
    </row>
    <row r="20" spans="2:16" ht="71.5" customHeight="1" x14ac:dyDescent="0.15">
      <c r="B20" s="229" t="s">
        <v>95</v>
      </c>
      <c r="C20" s="230"/>
      <c r="D20" s="203"/>
      <c r="E20" s="240" t="s">
        <v>226</v>
      </c>
      <c r="F20" s="241"/>
      <c r="G20" s="241"/>
      <c r="H20" s="241"/>
      <c r="I20" s="241"/>
      <c r="J20" s="241"/>
      <c r="K20" s="241"/>
      <c r="L20" s="241"/>
      <c r="M20" s="241"/>
      <c r="N20" s="241"/>
      <c r="O20" s="242"/>
      <c r="P20" s="130"/>
    </row>
    <row r="21" spans="2:16" ht="71.5" customHeight="1" x14ac:dyDescent="0.15">
      <c r="B21" s="229" t="s">
        <v>99</v>
      </c>
      <c r="C21" s="230"/>
      <c r="D21" s="203"/>
      <c r="E21" s="240" t="s">
        <v>226</v>
      </c>
      <c r="F21" s="241"/>
      <c r="G21" s="241"/>
      <c r="H21" s="241"/>
      <c r="I21" s="241"/>
      <c r="J21" s="241"/>
      <c r="K21" s="241"/>
      <c r="L21" s="241"/>
      <c r="M21" s="241"/>
      <c r="N21" s="241"/>
      <c r="O21" s="242"/>
      <c r="P21" s="130"/>
    </row>
    <row r="22" spans="2:16" ht="71.5" customHeight="1" x14ac:dyDescent="0.15">
      <c r="B22" s="240" t="s">
        <v>123</v>
      </c>
      <c r="C22" s="278"/>
      <c r="D22" s="279"/>
      <c r="E22" s="280" t="s">
        <v>227</v>
      </c>
      <c r="F22" s="281"/>
      <c r="G22" s="281"/>
      <c r="H22" s="281"/>
      <c r="I22" s="281"/>
      <c r="J22" s="281"/>
      <c r="K22" s="281"/>
      <c r="L22" s="281"/>
      <c r="M22" s="281"/>
      <c r="N22" s="281"/>
      <c r="O22" s="282"/>
      <c r="P22" s="130"/>
    </row>
    <row r="23" spans="2:16" ht="9.1" customHeight="1" x14ac:dyDescent="0.15">
      <c r="B23" s="113"/>
      <c r="C23" s="91"/>
      <c r="D23" s="91"/>
      <c r="E23" s="136"/>
      <c r="F23" s="136"/>
      <c r="G23" s="136"/>
      <c r="H23" s="136"/>
      <c r="I23" s="136"/>
      <c r="J23" s="136"/>
      <c r="K23" s="136"/>
      <c r="L23" s="136"/>
      <c r="M23" s="136"/>
      <c r="N23" s="136"/>
      <c r="O23" s="136"/>
      <c r="P23" s="130"/>
    </row>
    <row r="24" spans="2:16" ht="93" customHeight="1" x14ac:dyDescent="0.15">
      <c r="B24" s="185" t="s">
        <v>155</v>
      </c>
      <c r="C24" s="185"/>
      <c r="D24" s="185"/>
      <c r="E24" s="185"/>
      <c r="F24" s="185"/>
      <c r="G24" s="185"/>
      <c r="H24" s="185"/>
      <c r="I24" s="185"/>
      <c r="J24" s="185"/>
      <c r="K24" s="185"/>
      <c r="L24" s="185"/>
      <c r="M24" s="185"/>
      <c r="N24" s="185"/>
      <c r="O24" s="185"/>
      <c r="P24" s="130"/>
    </row>
    <row r="25" spans="2:16" ht="23.95" customHeight="1" x14ac:dyDescent="0.15">
      <c r="B25" s="133" t="s">
        <v>149</v>
      </c>
      <c r="C25" s="117" t="s">
        <v>133</v>
      </c>
      <c r="D25" s="117"/>
      <c r="E25" s="117"/>
      <c r="F25" s="132"/>
      <c r="P25" s="130"/>
    </row>
    <row r="26" spans="2:16" ht="6.6" customHeight="1" x14ac:dyDescent="0.15">
      <c r="B26" s="137"/>
      <c r="C26" s="138"/>
      <c r="D26" s="138"/>
      <c r="E26" s="138"/>
      <c r="P26" s="130"/>
    </row>
    <row r="27" spans="2:16" ht="72" customHeight="1" x14ac:dyDescent="0.15">
      <c r="B27" s="201" t="s">
        <v>134</v>
      </c>
      <c r="C27" s="202"/>
      <c r="D27" s="203"/>
      <c r="E27" s="204" t="s">
        <v>164</v>
      </c>
      <c r="F27" s="205"/>
      <c r="G27" s="205"/>
      <c r="H27" s="205"/>
      <c r="I27" s="205"/>
      <c r="J27" s="205"/>
      <c r="K27" s="205"/>
      <c r="L27" s="205"/>
      <c r="M27" s="205"/>
      <c r="N27" s="205"/>
      <c r="O27" s="206"/>
      <c r="P27" s="130"/>
    </row>
    <row r="28" spans="2:16" ht="72" customHeight="1" x14ac:dyDescent="0.15">
      <c r="B28" s="207" t="s">
        <v>135</v>
      </c>
      <c r="C28" s="208"/>
      <c r="D28" s="208"/>
      <c r="E28" s="209" t="s">
        <v>239</v>
      </c>
      <c r="F28" s="210"/>
      <c r="G28" s="210"/>
      <c r="H28" s="210"/>
      <c r="I28" s="210"/>
      <c r="J28" s="210"/>
      <c r="K28" s="210"/>
      <c r="L28" s="210"/>
      <c r="M28" s="210"/>
      <c r="N28" s="210"/>
      <c r="O28" s="211"/>
      <c r="P28" s="130"/>
    </row>
    <row r="29" spans="2:16" ht="72" customHeight="1" x14ac:dyDescent="0.15">
      <c r="B29" s="207" t="s">
        <v>136</v>
      </c>
      <c r="C29" s="208"/>
      <c r="D29" s="208"/>
      <c r="E29" s="204" t="s">
        <v>165</v>
      </c>
      <c r="F29" s="205"/>
      <c r="G29" s="205"/>
      <c r="H29" s="205"/>
      <c r="I29" s="205"/>
      <c r="J29" s="205"/>
      <c r="K29" s="205"/>
      <c r="L29" s="205"/>
      <c r="M29" s="205"/>
      <c r="N29" s="205"/>
      <c r="O29" s="206"/>
      <c r="P29" s="130"/>
    </row>
    <row r="30" spans="2:16" ht="23.95" customHeight="1" x14ac:dyDescent="0.15">
      <c r="B30" s="186" t="s">
        <v>144</v>
      </c>
      <c r="C30" s="187"/>
      <c r="D30" s="188"/>
      <c r="E30" s="195" t="s">
        <v>160</v>
      </c>
      <c r="F30" s="196"/>
      <c r="G30" s="212" t="s">
        <v>163</v>
      </c>
      <c r="H30" s="213"/>
      <c r="I30" s="186" t="s">
        <v>147</v>
      </c>
      <c r="J30" s="187"/>
      <c r="K30" s="187"/>
      <c r="L30" s="195" t="s">
        <v>160</v>
      </c>
      <c r="M30" s="196"/>
      <c r="N30" s="182">
        <v>3780</v>
      </c>
      <c r="O30" s="139" t="s">
        <v>102</v>
      </c>
      <c r="P30" s="130"/>
    </row>
    <row r="31" spans="2:16" ht="23.95" customHeight="1" x14ac:dyDescent="0.15">
      <c r="B31" s="189"/>
      <c r="C31" s="190"/>
      <c r="D31" s="191"/>
      <c r="E31" s="197" t="s">
        <v>161</v>
      </c>
      <c r="F31" s="198"/>
      <c r="G31" s="214"/>
      <c r="H31" s="215"/>
      <c r="I31" s="189"/>
      <c r="J31" s="190"/>
      <c r="K31" s="190"/>
      <c r="L31" s="197" t="s">
        <v>161</v>
      </c>
      <c r="M31" s="198"/>
      <c r="N31" s="183">
        <v>3780</v>
      </c>
      <c r="O31" s="140" t="s">
        <v>102</v>
      </c>
      <c r="P31" s="130"/>
    </row>
    <row r="32" spans="2:16" ht="23.95" customHeight="1" x14ac:dyDescent="0.15">
      <c r="B32" s="192"/>
      <c r="C32" s="193"/>
      <c r="D32" s="194"/>
      <c r="E32" s="199" t="s">
        <v>162</v>
      </c>
      <c r="F32" s="200"/>
      <c r="G32" s="216"/>
      <c r="H32" s="217"/>
      <c r="I32" s="192"/>
      <c r="J32" s="193"/>
      <c r="K32" s="193"/>
      <c r="L32" s="199" t="s">
        <v>162</v>
      </c>
      <c r="M32" s="200"/>
      <c r="N32" s="184">
        <v>3780</v>
      </c>
      <c r="O32" s="141" t="s">
        <v>102</v>
      </c>
      <c r="P32" s="130"/>
    </row>
    <row r="33" spans="2:16" ht="7.95" customHeight="1" x14ac:dyDescent="0.15">
      <c r="B33" s="121"/>
      <c r="C33" s="121"/>
      <c r="D33" s="121"/>
      <c r="E33" s="142"/>
      <c r="F33" s="142"/>
      <c r="G33" s="136"/>
      <c r="H33" s="136"/>
      <c r="I33" s="89"/>
      <c r="J33" s="89"/>
      <c r="K33" s="89"/>
      <c r="L33" s="89"/>
      <c r="M33" s="89"/>
      <c r="N33" s="89"/>
      <c r="O33" s="89"/>
      <c r="P33" s="130"/>
    </row>
    <row r="34" spans="2:16" ht="32.549999999999997" customHeight="1" x14ac:dyDescent="0.15">
      <c r="B34" s="255" t="s">
        <v>138</v>
      </c>
      <c r="C34" s="255"/>
      <c r="D34" s="255"/>
      <c r="E34" s="255"/>
      <c r="F34" s="255"/>
      <c r="G34" s="255"/>
      <c r="H34" s="255"/>
      <c r="I34" s="255"/>
      <c r="J34" s="255"/>
      <c r="K34" s="255"/>
      <c r="L34" s="255"/>
      <c r="M34" s="255"/>
      <c r="N34" s="255"/>
      <c r="O34" s="255"/>
      <c r="P34" s="130"/>
    </row>
    <row r="35" spans="2:16" ht="18.7" customHeight="1" x14ac:dyDescent="0.15">
      <c r="B35" s="113"/>
      <c r="C35" s="91"/>
      <c r="D35" s="91"/>
      <c r="E35" s="136"/>
      <c r="F35" s="136"/>
      <c r="G35" s="136"/>
      <c r="H35" s="136"/>
      <c r="I35" s="136"/>
      <c r="J35" s="136"/>
      <c r="K35" s="136"/>
      <c r="L35" s="136"/>
      <c r="M35" s="136"/>
      <c r="N35" s="136"/>
      <c r="O35" s="136"/>
      <c r="P35" s="130"/>
    </row>
    <row r="36" spans="2:16" ht="23.95" customHeight="1" x14ac:dyDescent="0.15">
      <c r="B36" s="133" t="s">
        <v>150</v>
      </c>
      <c r="C36" s="92" t="s">
        <v>137</v>
      </c>
      <c r="D36" s="91"/>
      <c r="E36" s="136"/>
      <c r="F36" s="136"/>
      <c r="G36" s="136"/>
      <c r="H36" s="136"/>
      <c r="I36" s="136"/>
      <c r="J36" s="136"/>
      <c r="K36" s="136"/>
      <c r="L36" s="136"/>
      <c r="M36" s="136"/>
      <c r="N36" s="136"/>
      <c r="O36" s="136"/>
      <c r="P36" s="130"/>
    </row>
    <row r="37" spans="2:16" ht="9.1" customHeight="1" x14ac:dyDescent="0.15">
      <c r="B37" s="114"/>
      <c r="C37" s="115"/>
      <c r="D37" s="115"/>
      <c r="E37" s="143"/>
      <c r="F37" s="143"/>
      <c r="G37" s="143"/>
      <c r="H37" s="143"/>
      <c r="I37" s="143"/>
      <c r="J37" s="143"/>
      <c r="K37" s="143"/>
      <c r="L37" s="143"/>
      <c r="M37" s="143"/>
      <c r="N37" s="143"/>
      <c r="O37" s="143"/>
      <c r="P37" s="130"/>
    </row>
    <row r="38" spans="2:16" ht="90" customHeight="1" x14ac:dyDescent="0.15">
      <c r="B38" s="208" t="s">
        <v>2</v>
      </c>
      <c r="C38" s="208"/>
      <c r="D38" s="208"/>
      <c r="E38" s="240" t="s">
        <v>166</v>
      </c>
      <c r="F38" s="241"/>
      <c r="G38" s="241"/>
      <c r="H38" s="241"/>
      <c r="I38" s="241"/>
      <c r="J38" s="241"/>
      <c r="K38" s="241"/>
      <c r="L38" s="241"/>
      <c r="M38" s="241"/>
      <c r="N38" s="241"/>
      <c r="O38" s="242"/>
      <c r="P38" s="130"/>
    </row>
    <row r="39" spans="2:16" ht="90" customHeight="1" x14ac:dyDescent="0.15">
      <c r="B39" s="229" t="s">
        <v>94</v>
      </c>
      <c r="C39" s="230"/>
      <c r="D39" s="203"/>
      <c r="E39" s="209" t="s">
        <v>242</v>
      </c>
      <c r="F39" s="210"/>
      <c r="G39" s="210"/>
      <c r="H39" s="210"/>
      <c r="I39" s="210"/>
      <c r="J39" s="210"/>
      <c r="K39" s="210"/>
      <c r="L39" s="210"/>
      <c r="M39" s="210"/>
      <c r="N39" s="210"/>
      <c r="O39" s="211"/>
      <c r="P39" s="130"/>
    </row>
    <row r="40" spans="2:16" ht="4.95" customHeight="1" x14ac:dyDescent="0.15">
      <c r="B40" s="113"/>
      <c r="C40" s="91"/>
      <c r="D40" s="91"/>
      <c r="E40" s="136"/>
      <c r="F40" s="136"/>
      <c r="G40" s="136"/>
      <c r="H40" s="136"/>
      <c r="I40" s="136"/>
      <c r="J40" s="136"/>
      <c r="K40" s="136"/>
      <c r="L40" s="136"/>
      <c r="M40" s="136"/>
      <c r="N40" s="136"/>
      <c r="O40" s="136"/>
      <c r="P40" s="130"/>
    </row>
    <row r="41" spans="2:16" ht="10.1" customHeight="1" x14ac:dyDescent="0.15">
      <c r="B41" s="118"/>
      <c r="C41" s="118"/>
      <c r="D41" s="118"/>
      <c r="E41" s="136"/>
      <c r="F41" s="136"/>
      <c r="G41" s="136"/>
      <c r="H41" s="136"/>
      <c r="I41" s="136"/>
      <c r="J41" s="136"/>
      <c r="K41" s="136"/>
      <c r="L41" s="136"/>
      <c r="M41" s="136"/>
      <c r="N41" s="136"/>
      <c r="O41" s="136"/>
      <c r="P41" s="130"/>
    </row>
    <row r="42" spans="2:16" ht="30.05" customHeight="1" x14ac:dyDescent="0.15">
      <c r="B42" s="133" t="s">
        <v>103</v>
      </c>
      <c r="C42" s="117" t="s">
        <v>139</v>
      </c>
      <c r="D42" s="117"/>
      <c r="E42" s="134"/>
    </row>
    <row r="43" spans="2:16" ht="4.95" customHeight="1" x14ac:dyDescent="0.15"/>
    <row r="44" spans="2:16" ht="81.75" customHeight="1" x14ac:dyDescent="0.15">
      <c r="B44" s="249" t="s">
        <v>92</v>
      </c>
      <c r="C44" s="250"/>
      <c r="D44" s="251"/>
      <c r="E44" s="243" t="s">
        <v>101</v>
      </c>
      <c r="F44" s="244"/>
      <c r="G44" s="244"/>
      <c r="H44" s="245"/>
      <c r="I44" s="244" t="s">
        <v>243</v>
      </c>
      <c r="J44" s="244"/>
      <c r="K44" s="244"/>
      <c r="L44" s="244"/>
      <c r="M44" s="244"/>
      <c r="N44" s="244"/>
      <c r="O44" s="245"/>
      <c r="P44" s="130"/>
    </row>
    <row r="45" spans="2:16" ht="81.75" customHeight="1" x14ac:dyDescent="0.15">
      <c r="B45" s="275"/>
      <c r="C45" s="276"/>
      <c r="D45" s="277"/>
      <c r="E45" s="271" t="s">
        <v>97</v>
      </c>
      <c r="F45" s="269"/>
      <c r="G45" s="269"/>
      <c r="H45" s="270"/>
      <c r="I45" s="269" t="s">
        <v>228</v>
      </c>
      <c r="J45" s="269"/>
      <c r="K45" s="269"/>
      <c r="L45" s="269"/>
      <c r="M45" s="269"/>
      <c r="N45" s="269"/>
      <c r="O45" s="270"/>
      <c r="P45" s="130"/>
    </row>
    <row r="46" spans="2:16" ht="81.75" customHeight="1" x14ac:dyDescent="0.15">
      <c r="B46" s="252"/>
      <c r="C46" s="253"/>
      <c r="D46" s="254"/>
      <c r="E46" s="246" t="s">
        <v>98</v>
      </c>
      <c r="F46" s="247"/>
      <c r="G46" s="247"/>
      <c r="H46" s="248"/>
      <c r="I46" s="269" t="s">
        <v>244</v>
      </c>
      <c r="J46" s="269"/>
      <c r="K46" s="269"/>
      <c r="L46" s="269"/>
      <c r="M46" s="269"/>
      <c r="N46" s="269"/>
      <c r="O46" s="270"/>
      <c r="P46" s="130"/>
    </row>
    <row r="47" spans="2:16" ht="70.2" customHeight="1" x14ac:dyDescent="0.15">
      <c r="B47" s="249" t="s">
        <v>96</v>
      </c>
      <c r="C47" s="250"/>
      <c r="D47" s="251"/>
      <c r="E47" s="243" t="s">
        <v>141</v>
      </c>
      <c r="F47" s="244"/>
      <c r="G47" s="244"/>
      <c r="H47" s="245"/>
      <c r="I47" s="243" t="s">
        <v>229</v>
      </c>
      <c r="J47" s="244"/>
      <c r="K47" s="244"/>
      <c r="L47" s="244"/>
      <c r="M47" s="244"/>
      <c r="N47" s="244"/>
      <c r="O47" s="245"/>
      <c r="P47" s="130"/>
    </row>
    <row r="48" spans="2:16" ht="70.2" customHeight="1" x14ac:dyDescent="0.15">
      <c r="B48" s="252"/>
      <c r="C48" s="253"/>
      <c r="D48" s="254"/>
      <c r="E48" s="246" t="s">
        <v>142</v>
      </c>
      <c r="F48" s="247"/>
      <c r="G48" s="247"/>
      <c r="H48" s="248"/>
      <c r="I48" s="246" t="s">
        <v>230</v>
      </c>
      <c r="J48" s="247"/>
      <c r="K48" s="247"/>
      <c r="L48" s="247"/>
      <c r="M48" s="247"/>
      <c r="N48" s="247"/>
      <c r="O48" s="248"/>
      <c r="P48" s="130"/>
    </row>
    <row r="49" spans="2:16" ht="10.1" customHeight="1" x14ac:dyDescent="0.15">
      <c r="B49" s="118"/>
      <c r="C49" s="118"/>
      <c r="D49" s="118"/>
      <c r="E49" s="90"/>
      <c r="F49" s="90"/>
      <c r="G49" s="90"/>
      <c r="H49" s="90"/>
      <c r="I49" s="142"/>
      <c r="J49" s="142"/>
      <c r="K49" s="142"/>
      <c r="L49" s="142"/>
      <c r="M49" s="142"/>
      <c r="N49" s="142"/>
      <c r="O49" s="142"/>
      <c r="P49" s="130"/>
    </row>
    <row r="50" spans="2:16" ht="30.05" customHeight="1" x14ac:dyDescent="0.15">
      <c r="B50" s="255" t="s">
        <v>143</v>
      </c>
      <c r="C50" s="256"/>
      <c r="D50" s="256"/>
      <c r="E50" s="256"/>
      <c r="F50" s="256"/>
      <c r="G50" s="256"/>
      <c r="H50" s="256"/>
      <c r="I50" s="256"/>
      <c r="J50" s="256"/>
      <c r="K50" s="256"/>
      <c r="L50" s="256"/>
      <c r="M50" s="256"/>
      <c r="N50" s="256"/>
      <c r="O50" s="256"/>
    </row>
    <row r="51" spans="2:16" ht="30.05" customHeight="1" x14ac:dyDescent="0.15">
      <c r="B51" s="93"/>
      <c r="C51" s="93"/>
      <c r="D51" s="93"/>
      <c r="E51" s="93"/>
      <c r="F51" s="93"/>
      <c r="G51" s="93"/>
      <c r="H51" s="93"/>
      <c r="I51" s="93"/>
      <c r="J51" s="93"/>
      <c r="K51" s="93"/>
      <c r="L51" s="93"/>
      <c r="M51" s="93"/>
      <c r="N51" s="93"/>
      <c r="O51" s="93"/>
      <c r="P51" s="130"/>
    </row>
    <row r="52" spans="2:16" ht="27.6" customHeight="1" x14ac:dyDescent="0.15">
      <c r="B52" s="105" t="s">
        <v>106</v>
      </c>
      <c r="C52" s="104" t="s">
        <v>126</v>
      </c>
      <c r="D52" s="104"/>
      <c r="E52" s="104"/>
      <c r="F52" s="103"/>
      <c r="G52" s="99"/>
      <c r="H52" s="99"/>
      <c r="I52" s="99"/>
      <c r="J52" s="99"/>
      <c r="K52" s="99"/>
      <c r="L52" s="99"/>
      <c r="M52" s="99"/>
      <c r="N52" s="99"/>
      <c r="O52" s="99"/>
      <c r="P52" s="130"/>
    </row>
    <row r="53" spans="2:16" ht="27.1" customHeight="1" x14ac:dyDescent="0.15">
      <c r="B53" s="236"/>
      <c r="C53" s="236"/>
      <c r="D53" s="236"/>
      <c r="E53" s="236"/>
      <c r="F53" s="236"/>
      <c r="G53" s="236"/>
      <c r="H53" s="236"/>
      <c r="I53" s="236"/>
      <c r="J53" s="236"/>
      <c r="K53" s="236"/>
      <c r="L53" s="236"/>
      <c r="M53" s="236"/>
      <c r="N53" s="236"/>
      <c r="O53" s="236"/>
      <c r="P53" s="99"/>
    </row>
    <row r="54" spans="2:16" ht="9.6" customHeight="1" x14ac:dyDescent="0.15">
      <c r="B54" s="144"/>
      <c r="C54" s="144"/>
      <c r="D54" s="144"/>
      <c r="E54" s="144"/>
      <c r="F54" s="144"/>
      <c r="G54" s="144"/>
      <c r="H54" s="144"/>
      <c r="I54" s="144"/>
      <c r="J54" s="144"/>
      <c r="K54" s="144"/>
      <c r="L54" s="144"/>
      <c r="M54" s="144"/>
      <c r="N54" s="144"/>
      <c r="O54" s="144"/>
      <c r="P54" s="99"/>
    </row>
    <row r="55" spans="2:16" ht="156.05000000000001" customHeight="1" x14ac:dyDescent="0.15">
      <c r="B55" s="237" t="s">
        <v>241</v>
      </c>
      <c r="C55" s="238"/>
      <c r="D55" s="238"/>
      <c r="E55" s="238"/>
      <c r="F55" s="238"/>
      <c r="G55" s="238"/>
      <c r="H55" s="238"/>
      <c r="I55" s="238"/>
      <c r="J55" s="238"/>
      <c r="K55" s="238"/>
      <c r="L55" s="238"/>
      <c r="M55" s="238"/>
      <c r="N55" s="238"/>
      <c r="O55" s="239"/>
      <c r="P55" s="99"/>
    </row>
    <row r="56" spans="2:16" s="132" customFormat="1" ht="30.05" customHeight="1" x14ac:dyDescent="0.15">
      <c r="B56" s="88" t="s">
        <v>124</v>
      </c>
      <c r="J56" s="89"/>
    </row>
    <row r="57" spans="2:16" ht="4.95" customHeight="1" x14ac:dyDescent="0.15">
      <c r="B57" s="137"/>
      <c r="C57" s="138"/>
      <c r="D57" s="138"/>
      <c r="E57" s="138"/>
    </row>
    <row r="58" spans="2:16" ht="293.45" customHeight="1" x14ac:dyDescent="0.15">
      <c r="B58" s="231" t="s">
        <v>245</v>
      </c>
      <c r="C58" s="232"/>
      <c r="D58" s="232"/>
      <c r="E58" s="232"/>
      <c r="F58" s="232"/>
      <c r="G58" s="232"/>
      <c r="H58" s="232"/>
      <c r="I58" s="232"/>
      <c r="J58" s="232"/>
      <c r="K58" s="232"/>
      <c r="L58" s="232"/>
      <c r="M58" s="232"/>
      <c r="N58" s="232"/>
      <c r="O58" s="233"/>
      <c r="P58" s="130"/>
    </row>
    <row r="59" spans="2:16" ht="10.1" customHeight="1" x14ac:dyDescent="0.15">
      <c r="B59" s="118"/>
      <c r="C59" s="118"/>
      <c r="D59" s="118"/>
      <c r="E59" s="136"/>
      <c r="F59" s="136"/>
      <c r="G59" s="136"/>
      <c r="H59" s="136"/>
      <c r="I59" s="121"/>
      <c r="J59" s="118"/>
      <c r="K59" s="118"/>
      <c r="L59" s="136"/>
      <c r="M59" s="136"/>
      <c r="N59" s="136"/>
      <c r="O59" s="136"/>
      <c r="P59" s="130"/>
    </row>
    <row r="60" spans="2:16" s="132" customFormat="1" ht="30.05" customHeight="1" x14ac:dyDescent="0.15">
      <c r="B60" s="98" t="s">
        <v>129</v>
      </c>
      <c r="C60" s="103"/>
      <c r="D60" s="103"/>
      <c r="E60" s="103"/>
      <c r="F60" s="103"/>
      <c r="G60" s="103"/>
      <c r="H60" s="103"/>
      <c r="I60" s="103"/>
      <c r="J60" s="103"/>
      <c r="K60" s="103"/>
      <c r="L60" s="103"/>
      <c r="M60" s="103"/>
      <c r="N60" s="103"/>
      <c r="O60" s="103"/>
      <c r="P60" s="103"/>
    </row>
    <row r="61" spans="2:16" ht="20" customHeight="1" x14ac:dyDescent="0.15">
      <c r="B61" s="99"/>
      <c r="C61" s="99"/>
      <c r="D61" s="99"/>
      <c r="E61" s="99"/>
      <c r="F61" s="99"/>
      <c r="G61" s="99"/>
      <c r="H61" s="99"/>
      <c r="I61" s="99"/>
      <c r="J61" s="99"/>
      <c r="K61" s="99"/>
      <c r="L61" s="99"/>
      <c r="M61" s="99"/>
      <c r="N61" s="99"/>
      <c r="O61" s="99"/>
      <c r="P61" s="99"/>
    </row>
    <row r="62" spans="2:16" ht="30.05" customHeight="1" x14ac:dyDescent="0.15">
      <c r="B62" s="145" t="s">
        <v>107</v>
      </c>
      <c r="C62" s="235" t="s">
        <v>167</v>
      </c>
      <c r="D62" s="235"/>
      <c r="E62" s="235"/>
      <c r="F62" s="235"/>
      <c r="G62" s="235"/>
      <c r="H62" s="99"/>
      <c r="I62" s="99"/>
      <c r="J62" s="99"/>
      <c r="K62" s="99"/>
      <c r="L62" s="99"/>
      <c r="M62" s="99"/>
      <c r="N62" s="99"/>
      <c r="O62" s="99"/>
      <c r="P62" s="99"/>
    </row>
    <row r="63" spans="2:16" ht="28.9" customHeight="1" x14ac:dyDescent="0.15">
      <c r="B63" s="99"/>
      <c r="C63" s="146"/>
      <c r="D63" s="106"/>
      <c r="E63" s="147"/>
      <c r="F63" s="99"/>
      <c r="G63" s="99"/>
      <c r="H63" s="99"/>
      <c r="I63" s="99"/>
      <c r="J63" s="99"/>
      <c r="K63" s="99"/>
      <c r="L63" s="99"/>
      <c r="M63" s="99"/>
      <c r="N63" s="99"/>
      <c r="O63" s="99"/>
      <c r="P63" s="99"/>
    </row>
    <row r="64" spans="2:16" ht="34.200000000000003" customHeight="1" x14ac:dyDescent="0.15">
      <c r="B64" s="234" t="s">
        <v>168</v>
      </c>
      <c r="C64" s="234"/>
      <c r="D64" s="234"/>
      <c r="E64" s="234"/>
      <c r="F64" s="234"/>
      <c r="G64" s="234"/>
      <c r="H64" s="234"/>
      <c r="I64" s="234"/>
      <c r="J64" s="234"/>
      <c r="K64" s="234"/>
      <c r="L64" s="234"/>
      <c r="M64" s="234"/>
      <c r="N64" s="234"/>
      <c r="O64" s="234"/>
      <c r="P64" s="234"/>
    </row>
    <row r="65" spans="2:34" ht="22.95" customHeight="1" x14ac:dyDescent="0.15">
      <c r="B65" s="105" t="s">
        <v>145</v>
      </c>
      <c r="C65" s="148" t="s">
        <v>146</v>
      </c>
      <c r="D65" s="149"/>
      <c r="E65" s="149"/>
      <c r="F65" s="149"/>
      <c r="G65" s="149"/>
      <c r="H65" s="149"/>
      <c r="I65" s="149"/>
      <c r="J65" s="149"/>
      <c r="K65" s="149"/>
      <c r="L65" s="149"/>
      <c r="M65" s="149"/>
      <c r="N65" s="149"/>
      <c r="O65" s="149"/>
      <c r="P65" s="149"/>
    </row>
    <row r="66" spans="2:34" ht="10.1" customHeight="1" x14ac:dyDescent="0.15">
      <c r="B66" s="148"/>
      <c r="C66" s="149"/>
      <c r="D66" s="149"/>
      <c r="E66" s="149"/>
      <c r="F66" s="149"/>
      <c r="G66" s="149"/>
      <c r="H66" s="149"/>
      <c r="I66" s="149"/>
      <c r="J66" s="149"/>
      <c r="K66" s="149"/>
      <c r="L66" s="149"/>
      <c r="M66" s="149"/>
      <c r="N66" s="149"/>
      <c r="O66" s="149"/>
      <c r="P66" s="149"/>
    </row>
    <row r="67" spans="2:34" ht="225.6" customHeight="1" x14ac:dyDescent="0.15">
      <c r="B67" s="226" t="s">
        <v>246</v>
      </c>
      <c r="C67" s="227"/>
      <c r="D67" s="227"/>
      <c r="E67" s="227"/>
      <c r="F67" s="227"/>
      <c r="G67" s="227"/>
      <c r="H67" s="227"/>
      <c r="I67" s="227"/>
      <c r="J67" s="227"/>
      <c r="K67" s="227"/>
      <c r="L67" s="227"/>
      <c r="M67" s="227"/>
      <c r="N67" s="227"/>
      <c r="O67" s="228"/>
      <c r="P67" s="149"/>
    </row>
    <row r="68" spans="2:34" ht="17.5" customHeight="1" x14ac:dyDescent="0.15">
      <c r="B68" s="150"/>
      <c r="C68" s="150"/>
      <c r="D68" s="150"/>
      <c r="E68" s="150"/>
      <c r="F68" s="150"/>
      <c r="G68" s="150"/>
      <c r="H68" s="150"/>
      <c r="I68" s="150"/>
      <c r="J68" s="150"/>
      <c r="K68" s="150"/>
      <c r="L68" s="150"/>
      <c r="M68" s="150"/>
      <c r="N68" s="150"/>
      <c r="O68" s="150"/>
      <c r="P68" s="150"/>
    </row>
    <row r="69" spans="2:34" ht="23.95" customHeight="1" x14ac:dyDescent="0.15">
      <c r="B69" s="101" t="s">
        <v>130</v>
      </c>
      <c r="C69" s="107"/>
      <c r="D69" s="107"/>
      <c r="E69" s="107"/>
      <c r="F69" s="124"/>
      <c r="G69" s="124"/>
      <c r="H69" s="124"/>
      <c r="I69" s="124"/>
      <c r="J69" s="124"/>
      <c r="K69" s="124"/>
      <c r="L69" s="124"/>
      <c r="M69" s="124"/>
      <c r="N69" s="124"/>
      <c r="O69" s="124"/>
      <c r="P69" s="151"/>
    </row>
    <row r="70" spans="2:34" ht="8.4499999999999993" customHeight="1" x14ac:dyDescent="0.15">
      <c r="B70" s="101"/>
      <c r="C70" s="107"/>
      <c r="D70" s="107"/>
      <c r="E70" s="107"/>
      <c r="F70" s="124"/>
      <c r="G70" s="124"/>
      <c r="H70" s="124"/>
      <c r="I70" s="124"/>
      <c r="J70" s="124"/>
      <c r="K70" s="124"/>
      <c r="L70" s="124"/>
      <c r="M70" s="124"/>
      <c r="N70" s="124"/>
      <c r="O70" s="124"/>
      <c r="P70" s="151"/>
    </row>
    <row r="71" spans="2:34" ht="240.8" customHeight="1" x14ac:dyDescent="0.15">
      <c r="B71" s="261" t="s">
        <v>240</v>
      </c>
      <c r="C71" s="262"/>
      <c r="D71" s="262"/>
      <c r="E71" s="262"/>
      <c r="F71" s="262"/>
      <c r="G71" s="262"/>
      <c r="H71" s="262"/>
      <c r="I71" s="262"/>
      <c r="J71" s="262"/>
      <c r="K71" s="262"/>
      <c r="L71" s="262"/>
      <c r="M71" s="262"/>
      <c r="N71" s="262"/>
      <c r="O71" s="263"/>
      <c r="P71" s="151"/>
    </row>
    <row r="72" spans="2:34" ht="16.850000000000001" customHeight="1" x14ac:dyDescent="0.15">
      <c r="B72" s="152"/>
      <c r="C72" s="153"/>
      <c r="D72" s="153"/>
      <c r="E72" s="153"/>
      <c r="F72" s="153"/>
      <c r="G72" s="153"/>
      <c r="H72" s="153"/>
      <c r="I72" s="153"/>
      <c r="J72" s="153"/>
      <c r="K72" s="153"/>
      <c r="L72" s="153"/>
      <c r="M72" s="153"/>
      <c r="N72" s="153"/>
      <c r="O72" s="153"/>
      <c r="P72" s="151"/>
    </row>
    <row r="73" spans="2:34" ht="23.45" customHeight="1" x14ac:dyDescent="0.15">
      <c r="B73" s="101" t="s">
        <v>169</v>
      </c>
      <c r="C73" s="108"/>
      <c r="D73" s="108"/>
      <c r="E73" s="108"/>
      <c r="F73" s="124"/>
      <c r="G73" s="124"/>
      <c r="H73" s="124"/>
      <c r="I73" s="124"/>
      <c r="J73" s="124"/>
      <c r="K73" s="124"/>
      <c r="L73" s="124"/>
      <c r="M73" s="124"/>
      <c r="N73" s="124"/>
      <c r="O73" s="124"/>
      <c r="P73" s="151"/>
    </row>
    <row r="74" spans="2:34" ht="8.4499999999999993" customHeight="1" x14ac:dyDescent="0.15">
      <c r="B74" s="101"/>
      <c r="C74" s="108"/>
      <c r="D74" s="108"/>
      <c r="E74" s="108"/>
      <c r="F74" s="124"/>
      <c r="G74" s="124"/>
      <c r="H74" s="124"/>
      <c r="I74" s="124"/>
      <c r="J74" s="124"/>
      <c r="K74" s="124"/>
      <c r="L74" s="124"/>
      <c r="M74" s="124"/>
      <c r="N74" s="124"/>
      <c r="O74" s="124"/>
      <c r="P74" s="151"/>
    </row>
    <row r="75" spans="2:34" ht="249.05" customHeight="1" x14ac:dyDescent="0.15">
      <c r="B75" s="264" t="s">
        <v>247</v>
      </c>
      <c r="C75" s="265"/>
      <c r="D75" s="265"/>
      <c r="E75" s="265"/>
      <c r="F75" s="265"/>
      <c r="G75" s="265"/>
      <c r="H75" s="265"/>
      <c r="I75" s="265"/>
      <c r="J75" s="265"/>
      <c r="K75" s="265"/>
      <c r="L75" s="265"/>
      <c r="M75" s="265"/>
      <c r="N75" s="265"/>
      <c r="O75" s="266"/>
      <c r="P75" s="151"/>
    </row>
    <row r="76" spans="2:34" ht="22.15" customHeight="1" x14ac:dyDescent="0.15">
      <c r="B76" s="109"/>
      <c r="C76" s="109"/>
      <c r="D76" s="109"/>
      <c r="E76" s="109"/>
      <c r="F76" s="109"/>
      <c r="G76" s="109"/>
      <c r="H76" s="109"/>
      <c r="I76" s="109"/>
      <c r="J76" s="109"/>
      <c r="K76" s="109"/>
      <c r="L76" s="109"/>
      <c r="M76" s="109"/>
      <c r="N76" s="109"/>
      <c r="O76" s="109"/>
      <c r="P76" s="99"/>
    </row>
    <row r="77" spans="2:34" ht="22.15" customHeight="1" x14ac:dyDescent="0.15">
      <c r="B77" s="109"/>
      <c r="C77" s="109"/>
      <c r="D77" s="109"/>
      <c r="E77" s="109"/>
      <c r="F77" s="109"/>
      <c r="G77" s="109"/>
      <c r="H77" s="109"/>
      <c r="I77" s="109"/>
      <c r="J77" s="109"/>
      <c r="K77" s="109"/>
      <c r="L77" s="109"/>
      <c r="M77" s="109"/>
      <c r="N77" s="109"/>
      <c r="O77" s="109"/>
      <c r="P77" s="99"/>
    </row>
    <row r="78" spans="2:34" ht="22.95" customHeight="1" x14ac:dyDescent="0.15">
      <c r="B78" s="154" t="s">
        <v>170</v>
      </c>
      <c r="C78" s="97"/>
      <c r="D78" s="97"/>
      <c r="E78" s="97"/>
      <c r="F78" s="98"/>
      <c r="G78" s="98"/>
      <c r="H78" s="99"/>
      <c r="I78" s="99"/>
      <c r="J78" s="99"/>
      <c r="K78" s="99"/>
      <c r="L78" s="99"/>
      <c r="M78" s="99"/>
      <c r="N78" s="99"/>
      <c r="O78" s="99"/>
      <c r="P78" s="99"/>
    </row>
    <row r="79" spans="2:34" ht="9.1" customHeight="1" x14ac:dyDescent="0.15">
      <c r="B79" s="154"/>
      <c r="C79" s="97"/>
      <c r="D79" s="97"/>
      <c r="E79" s="97"/>
      <c r="F79" s="98"/>
      <c r="G79" s="98"/>
      <c r="H79" s="99"/>
      <c r="I79" s="99"/>
      <c r="J79" s="99"/>
      <c r="K79" s="99"/>
      <c r="L79" s="99"/>
      <c r="M79" s="99"/>
      <c r="N79" s="99"/>
      <c r="O79" s="99"/>
      <c r="P79" s="99"/>
    </row>
    <row r="80" spans="2:34" ht="48.05" customHeight="1" x14ac:dyDescent="0.15">
      <c r="B80" s="258"/>
      <c r="C80" s="258"/>
      <c r="D80" s="258"/>
      <c r="E80" s="258"/>
      <c r="F80" s="258"/>
      <c r="G80" s="258"/>
      <c r="H80" s="258"/>
      <c r="I80" s="258"/>
      <c r="J80" s="258"/>
      <c r="K80" s="258"/>
      <c r="L80" s="258"/>
      <c r="M80" s="258"/>
      <c r="N80" s="258"/>
      <c r="O80" s="258"/>
      <c r="P80" s="119"/>
      <c r="T80" s="257"/>
      <c r="U80" s="257"/>
      <c r="V80" s="257"/>
      <c r="W80" s="257"/>
      <c r="X80" s="257"/>
      <c r="Y80" s="257"/>
      <c r="Z80" s="257"/>
      <c r="AA80" s="257"/>
      <c r="AB80" s="257"/>
      <c r="AC80" s="257"/>
      <c r="AD80" s="257"/>
      <c r="AE80" s="257"/>
      <c r="AF80" s="257"/>
      <c r="AG80" s="257"/>
      <c r="AH80" s="257"/>
    </row>
    <row r="81" spans="2:34" ht="18" customHeight="1" x14ac:dyDescent="0.15">
      <c r="B81" s="100"/>
      <c r="C81" s="259"/>
      <c r="D81" s="260"/>
      <c r="E81" s="260"/>
      <c r="F81" s="260"/>
      <c r="G81" s="260"/>
      <c r="H81" s="260"/>
      <c r="I81" s="260"/>
      <c r="J81" s="260"/>
      <c r="K81" s="260"/>
      <c r="L81" s="260"/>
      <c r="M81" s="260"/>
      <c r="N81" s="260"/>
      <c r="O81" s="260"/>
      <c r="P81" s="119"/>
      <c r="T81" s="257"/>
      <c r="U81" s="257"/>
      <c r="V81" s="257"/>
      <c r="W81" s="257"/>
      <c r="X81" s="257"/>
      <c r="Y81" s="257"/>
      <c r="Z81" s="257"/>
      <c r="AA81" s="257"/>
      <c r="AB81" s="257"/>
      <c r="AC81" s="257"/>
      <c r="AD81" s="257"/>
      <c r="AE81" s="257"/>
      <c r="AF81" s="257"/>
      <c r="AG81" s="257"/>
      <c r="AH81" s="257"/>
    </row>
    <row r="82" spans="2:34" ht="16.850000000000001" customHeight="1" x14ac:dyDescent="0.15">
      <c r="B82" s="100"/>
      <c r="C82" s="260"/>
      <c r="D82" s="260"/>
      <c r="E82" s="260"/>
      <c r="F82" s="260"/>
      <c r="G82" s="260"/>
      <c r="H82" s="260"/>
      <c r="I82" s="260"/>
      <c r="J82" s="260"/>
      <c r="K82" s="260"/>
      <c r="L82" s="260"/>
      <c r="M82" s="260"/>
      <c r="N82" s="260"/>
      <c r="O82" s="260"/>
      <c r="P82" s="155"/>
      <c r="T82" s="257"/>
      <c r="U82" s="257"/>
      <c r="V82" s="257"/>
      <c r="W82" s="257"/>
      <c r="X82" s="257"/>
      <c r="Y82" s="257"/>
      <c r="Z82" s="257"/>
      <c r="AA82" s="257"/>
      <c r="AB82" s="257"/>
      <c r="AC82" s="257"/>
      <c r="AD82" s="257"/>
      <c r="AE82" s="257"/>
      <c r="AF82" s="257"/>
      <c r="AG82" s="257"/>
      <c r="AH82" s="257"/>
    </row>
    <row r="83" spans="2:34" ht="6.6" customHeight="1" x14ac:dyDescent="0.15">
      <c r="B83" s="100"/>
      <c r="C83" s="119"/>
      <c r="D83" s="119"/>
      <c r="E83" s="119"/>
      <c r="F83" s="119"/>
      <c r="G83" s="119"/>
      <c r="H83" s="119"/>
      <c r="I83" s="119"/>
      <c r="J83" s="119"/>
      <c r="K83" s="119"/>
      <c r="L83" s="119"/>
      <c r="M83" s="119"/>
      <c r="N83" s="119"/>
      <c r="O83" s="119"/>
      <c r="P83" s="155"/>
      <c r="T83" s="257"/>
      <c r="U83" s="257"/>
      <c r="V83" s="257"/>
      <c r="W83" s="257"/>
      <c r="X83" s="257"/>
      <c r="Y83" s="257"/>
      <c r="Z83" s="257"/>
      <c r="AA83" s="257"/>
      <c r="AB83" s="257"/>
      <c r="AC83" s="257"/>
      <c r="AD83" s="257"/>
      <c r="AE83" s="257"/>
      <c r="AF83" s="257"/>
      <c r="AG83" s="257"/>
      <c r="AH83" s="257"/>
    </row>
    <row r="84" spans="2:34" ht="22.15" customHeight="1" x14ac:dyDescent="0.15">
      <c r="B84" s="101" t="s">
        <v>128</v>
      </c>
      <c r="C84" s="101"/>
      <c r="D84" s="102"/>
      <c r="E84" s="99"/>
      <c r="F84" s="99"/>
      <c r="G84" s="99"/>
      <c r="H84" s="99"/>
      <c r="I84" s="99"/>
      <c r="J84" s="99"/>
      <c r="K84" s="99"/>
      <c r="L84" s="99"/>
      <c r="M84" s="99"/>
      <c r="N84" s="99"/>
      <c r="O84" s="103"/>
      <c r="P84" s="103"/>
      <c r="T84" s="257"/>
      <c r="U84" s="257"/>
      <c r="V84" s="257"/>
      <c r="W84" s="257"/>
      <c r="X84" s="257"/>
      <c r="Y84" s="257"/>
      <c r="Z84" s="257"/>
      <c r="AA84" s="257"/>
      <c r="AB84" s="257"/>
      <c r="AC84" s="257"/>
      <c r="AD84" s="257"/>
      <c r="AE84" s="257"/>
      <c r="AF84" s="257"/>
      <c r="AG84" s="257"/>
      <c r="AH84" s="257"/>
    </row>
    <row r="85" spans="2:34" ht="21" customHeight="1" x14ac:dyDescent="0.15">
      <c r="B85" s="105"/>
      <c r="C85" s="156"/>
      <c r="D85" s="104"/>
      <c r="E85" s="104"/>
      <c r="F85" s="103"/>
      <c r="G85" s="99"/>
      <c r="H85" s="99"/>
      <c r="I85" s="99"/>
      <c r="J85" s="99"/>
      <c r="K85" s="99"/>
      <c r="L85" s="99"/>
      <c r="M85" s="99"/>
      <c r="N85" s="99"/>
      <c r="O85" s="99"/>
      <c r="P85" s="99"/>
    </row>
    <row r="86" spans="2:34" ht="7.95" customHeight="1" x14ac:dyDescent="0.15">
      <c r="B86" s="157"/>
      <c r="C86" s="158"/>
      <c r="D86" s="158"/>
      <c r="E86" s="158"/>
      <c r="F86" s="99"/>
      <c r="G86" s="99"/>
      <c r="H86" s="99"/>
      <c r="I86" s="99"/>
      <c r="J86" s="99"/>
      <c r="K86" s="99"/>
      <c r="L86" s="99"/>
      <c r="M86" s="99"/>
      <c r="N86" s="99"/>
      <c r="O86" s="99"/>
      <c r="P86" s="99"/>
    </row>
    <row r="87" spans="2:34" ht="72" customHeight="1" x14ac:dyDescent="0.15">
      <c r="B87" s="223" t="s">
        <v>114</v>
      </c>
      <c r="C87" s="224"/>
      <c r="D87" s="224"/>
      <c r="E87" s="224"/>
      <c r="F87" s="225"/>
      <c r="G87" s="218" t="s">
        <v>231</v>
      </c>
      <c r="H87" s="219"/>
      <c r="I87" s="219"/>
      <c r="J87" s="219"/>
      <c r="K87" s="219"/>
      <c r="L87" s="219"/>
      <c r="M87" s="219"/>
      <c r="N87" s="219"/>
      <c r="O87" s="220"/>
      <c r="P87" s="151"/>
    </row>
    <row r="88" spans="2:34" ht="72" customHeight="1" x14ac:dyDescent="0.15">
      <c r="B88" s="223" t="s">
        <v>115</v>
      </c>
      <c r="C88" s="224"/>
      <c r="D88" s="224"/>
      <c r="E88" s="224"/>
      <c r="F88" s="225"/>
      <c r="G88" s="218" t="s">
        <v>232</v>
      </c>
      <c r="H88" s="219"/>
      <c r="I88" s="219"/>
      <c r="J88" s="219"/>
      <c r="K88" s="219"/>
      <c r="L88" s="219"/>
      <c r="M88" s="219"/>
      <c r="N88" s="219"/>
      <c r="O88" s="220"/>
      <c r="P88" s="151"/>
      <c r="Q88" s="159"/>
    </row>
    <row r="89" spans="2:34" ht="72" customHeight="1" x14ac:dyDescent="0.15">
      <c r="B89" s="223" t="s">
        <v>131</v>
      </c>
      <c r="C89" s="224"/>
      <c r="D89" s="224"/>
      <c r="E89" s="224"/>
      <c r="F89" s="225"/>
      <c r="G89" s="218" t="s">
        <v>248</v>
      </c>
      <c r="H89" s="219"/>
      <c r="I89" s="219"/>
      <c r="J89" s="219"/>
      <c r="K89" s="219"/>
      <c r="L89" s="219"/>
      <c r="M89" s="219"/>
      <c r="N89" s="219"/>
      <c r="O89" s="220"/>
      <c r="P89" s="151"/>
    </row>
    <row r="90" spans="2:34" ht="72" customHeight="1" x14ac:dyDescent="0.15">
      <c r="B90" s="223" t="s">
        <v>151</v>
      </c>
      <c r="C90" s="224"/>
      <c r="D90" s="224"/>
      <c r="E90" s="224"/>
      <c r="F90" s="225"/>
      <c r="G90" s="218" t="s">
        <v>233</v>
      </c>
      <c r="H90" s="219"/>
      <c r="I90" s="219"/>
      <c r="J90" s="219"/>
      <c r="K90" s="219"/>
      <c r="L90" s="219"/>
      <c r="M90" s="219"/>
      <c r="N90" s="219"/>
      <c r="O90" s="220"/>
      <c r="P90" s="151"/>
    </row>
    <row r="91" spans="2:34" ht="18.7" customHeight="1" x14ac:dyDescent="0.15">
      <c r="B91" s="116"/>
      <c r="C91" s="116"/>
      <c r="D91" s="116"/>
      <c r="E91" s="116"/>
      <c r="F91" s="116"/>
      <c r="G91" s="124"/>
      <c r="H91" s="124"/>
      <c r="I91" s="124"/>
      <c r="J91" s="124"/>
      <c r="K91" s="124"/>
      <c r="L91" s="124"/>
      <c r="M91" s="124"/>
      <c r="N91" s="124"/>
      <c r="O91" s="124"/>
      <c r="P91" s="151"/>
    </row>
    <row r="92" spans="2:34" ht="30.05" customHeight="1" x14ac:dyDescent="0.15">
      <c r="B92" s="101" t="s">
        <v>171</v>
      </c>
      <c r="C92" s="99"/>
      <c r="D92" s="102"/>
      <c r="E92" s="99"/>
      <c r="F92" s="99"/>
      <c r="G92" s="99"/>
      <c r="H92" s="99"/>
      <c r="I92" s="99"/>
      <c r="J92" s="99"/>
      <c r="K92" s="99"/>
      <c r="L92" s="99"/>
      <c r="M92" s="99"/>
      <c r="N92" s="99"/>
      <c r="O92" s="103"/>
      <c r="P92" s="103"/>
    </row>
    <row r="93" spans="2:34" ht="7.95" customHeight="1" x14ac:dyDescent="0.15">
      <c r="B93" s="105"/>
      <c r="C93" s="101"/>
      <c r="D93" s="102"/>
      <c r="E93" s="99"/>
      <c r="F93" s="99"/>
      <c r="G93" s="99"/>
      <c r="H93" s="99"/>
      <c r="I93" s="99"/>
      <c r="J93" s="99"/>
      <c r="K93" s="99"/>
      <c r="L93" s="99"/>
      <c r="M93" s="99"/>
      <c r="N93" s="99"/>
      <c r="O93" s="103"/>
      <c r="P93" s="103"/>
    </row>
    <row r="94" spans="2:34" ht="70.2" customHeight="1" x14ac:dyDescent="0.15">
      <c r="B94" s="223" t="s">
        <v>109</v>
      </c>
      <c r="C94" s="224"/>
      <c r="D94" s="224"/>
      <c r="E94" s="224"/>
      <c r="F94" s="225"/>
      <c r="G94" s="218" t="s">
        <v>249</v>
      </c>
      <c r="H94" s="219"/>
      <c r="I94" s="219"/>
      <c r="J94" s="219"/>
      <c r="K94" s="219"/>
      <c r="L94" s="219"/>
      <c r="M94" s="219"/>
      <c r="N94" s="219"/>
      <c r="O94" s="220"/>
      <c r="P94" s="151"/>
    </row>
    <row r="95" spans="2:34" ht="70.2" customHeight="1" x14ac:dyDescent="0.15">
      <c r="B95" s="223" t="s">
        <v>108</v>
      </c>
      <c r="C95" s="224"/>
      <c r="D95" s="224"/>
      <c r="E95" s="224"/>
      <c r="F95" s="225"/>
      <c r="G95" s="218" t="s">
        <v>250</v>
      </c>
      <c r="H95" s="219"/>
      <c r="I95" s="219"/>
      <c r="J95" s="219"/>
      <c r="K95" s="219"/>
      <c r="L95" s="219"/>
      <c r="M95" s="219"/>
      <c r="N95" s="219"/>
      <c r="O95" s="220"/>
      <c r="P95" s="151"/>
    </row>
    <row r="96" spans="2:34" ht="70.2" customHeight="1" x14ac:dyDescent="0.15">
      <c r="B96" s="223" t="s">
        <v>151</v>
      </c>
      <c r="C96" s="224"/>
      <c r="D96" s="224"/>
      <c r="E96" s="224"/>
      <c r="F96" s="225"/>
      <c r="G96" s="218" t="s">
        <v>251</v>
      </c>
      <c r="H96" s="219"/>
      <c r="I96" s="219"/>
      <c r="J96" s="219"/>
      <c r="K96" s="219"/>
      <c r="L96" s="219"/>
      <c r="M96" s="219"/>
      <c r="N96" s="219"/>
      <c r="O96" s="220"/>
      <c r="P96" s="151"/>
    </row>
    <row r="97" spans="2:16" ht="19.149999999999999" customHeight="1" x14ac:dyDescent="0.15">
      <c r="B97" s="110"/>
      <c r="C97" s="111"/>
      <c r="D97" s="111"/>
      <c r="E97" s="111"/>
      <c r="F97" s="128"/>
      <c r="G97" s="128"/>
      <c r="H97" s="128"/>
      <c r="I97" s="128"/>
      <c r="J97" s="128"/>
      <c r="K97" s="128"/>
      <c r="L97" s="128"/>
      <c r="M97" s="128"/>
      <c r="N97" s="128"/>
      <c r="O97" s="128"/>
      <c r="P97" s="151"/>
    </row>
    <row r="98" spans="2:16" ht="29.4" customHeight="1" x14ac:dyDescent="0.15">
      <c r="B98" s="101" t="s">
        <v>172</v>
      </c>
      <c r="C98" s="111"/>
      <c r="D98" s="111"/>
      <c r="E98" s="111"/>
      <c r="F98" s="128"/>
      <c r="G98" s="128"/>
      <c r="H98" s="128"/>
      <c r="I98" s="128"/>
      <c r="J98" s="128"/>
      <c r="K98" s="128"/>
      <c r="L98" s="128"/>
      <c r="M98" s="128"/>
      <c r="N98" s="128"/>
      <c r="O98" s="128"/>
      <c r="P98" s="151"/>
    </row>
    <row r="99" spans="2:16" ht="8.4499999999999993" customHeight="1" x14ac:dyDescent="0.15">
      <c r="B99" s="101"/>
      <c r="C99" s="111"/>
      <c r="D99" s="111"/>
      <c r="E99" s="111"/>
      <c r="F99" s="128"/>
      <c r="G99" s="128"/>
      <c r="H99" s="128"/>
      <c r="I99" s="128"/>
      <c r="J99" s="128"/>
      <c r="K99" s="128"/>
      <c r="L99" s="128"/>
      <c r="M99" s="128"/>
      <c r="N99" s="128"/>
      <c r="O99" s="128"/>
      <c r="P99" s="151"/>
    </row>
    <row r="100" spans="2:16" ht="70.55" customHeight="1" x14ac:dyDescent="0.15">
      <c r="B100" s="289" t="s">
        <v>132</v>
      </c>
      <c r="C100" s="290"/>
      <c r="D100" s="290"/>
      <c r="E100" s="290"/>
      <c r="F100" s="291"/>
      <c r="G100" s="218" t="s">
        <v>252</v>
      </c>
      <c r="H100" s="219"/>
      <c r="I100" s="219"/>
      <c r="J100" s="219"/>
      <c r="K100" s="219"/>
      <c r="L100" s="219"/>
      <c r="M100" s="219"/>
      <c r="N100" s="219"/>
      <c r="O100" s="220"/>
      <c r="P100" s="151"/>
    </row>
    <row r="101" spans="2:16" ht="79.45" customHeight="1" x14ac:dyDescent="0.15">
      <c r="B101" s="293" t="s">
        <v>110</v>
      </c>
      <c r="C101" s="293"/>
      <c r="D101" s="293"/>
      <c r="E101" s="293"/>
      <c r="F101" s="293"/>
      <c r="G101" s="218" t="s">
        <v>234</v>
      </c>
      <c r="H101" s="219"/>
      <c r="I101" s="219"/>
      <c r="J101" s="219"/>
      <c r="K101" s="219"/>
      <c r="L101" s="219"/>
      <c r="M101" s="219"/>
      <c r="N101" s="219"/>
      <c r="O101" s="220"/>
      <c r="P101" s="151"/>
    </row>
    <row r="102" spans="2:16" ht="93" customHeight="1" x14ac:dyDescent="0.15">
      <c r="B102" s="294" t="s">
        <v>152</v>
      </c>
      <c r="C102" s="294"/>
      <c r="D102" s="294"/>
      <c r="E102" s="294"/>
      <c r="F102" s="294"/>
      <c r="G102" s="218" t="s">
        <v>235</v>
      </c>
      <c r="H102" s="219"/>
      <c r="I102" s="219"/>
      <c r="J102" s="219"/>
      <c r="K102" s="219"/>
      <c r="L102" s="219"/>
      <c r="M102" s="219"/>
      <c r="N102" s="219"/>
      <c r="O102" s="220"/>
      <c r="P102" s="151"/>
    </row>
    <row r="103" spans="2:16" ht="64.099999999999994" customHeight="1" x14ac:dyDescent="0.15">
      <c r="B103" s="294" t="s">
        <v>153</v>
      </c>
      <c r="C103" s="294"/>
      <c r="D103" s="294"/>
      <c r="E103" s="294"/>
      <c r="F103" s="294"/>
      <c r="G103" s="295" t="s">
        <v>173</v>
      </c>
      <c r="H103" s="296"/>
      <c r="I103" s="296"/>
      <c r="J103" s="296"/>
      <c r="K103" s="296"/>
      <c r="L103" s="296"/>
      <c r="M103" s="296"/>
      <c r="N103" s="296"/>
      <c r="O103" s="297"/>
      <c r="P103" s="151"/>
    </row>
    <row r="104" spans="2:16" ht="64.099999999999994" customHeight="1" x14ac:dyDescent="0.15">
      <c r="B104" s="294" t="s">
        <v>111</v>
      </c>
      <c r="C104" s="294"/>
      <c r="D104" s="294"/>
      <c r="E104" s="294"/>
      <c r="F104" s="294"/>
      <c r="G104" s="218" t="s">
        <v>236</v>
      </c>
      <c r="H104" s="219"/>
      <c r="I104" s="219"/>
      <c r="J104" s="219"/>
      <c r="K104" s="219"/>
      <c r="L104" s="219"/>
      <c r="M104" s="219"/>
      <c r="N104" s="219"/>
      <c r="O104" s="220"/>
      <c r="P104" s="151"/>
    </row>
    <row r="105" spans="2:16" ht="64.099999999999994" customHeight="1" x14ac:dyDescent="0.15">
      <c r="B105" s="294" t="s">
        <v>112</v>
      </c>
      <c r="C105" s="294"/>
      <c r="D105" s="294"/>
      <c r="E105" s="294"/>
      <c r="F105" s="294"/>
      <c r="G105" s="218" t="s">
        <v>237</v>
      </c>
      <c r="H105" s="219"/>
      <c r="I105" s="219"/>
      <c r="J105" s="219"/>
      <c r="K105" s="219"/>
      <c r="L105" s="219"/>
      <c r="M105" s="219"/>
      <c r="N105" s="219"/>
      <c r="O105" s="220"/>
      <c r="P105" s="151"/>
    </row>
    <row r="106" spans="2:16" ht="64.099999999999994" customHeight="1" x14ac:dyDescent="0.15">
      <c r="B106" s="294" t="s">
        <v>151</v>
      </c>
      <c r="C106" s="294"/>
      <c r="D106" s="294"/>
      <c r="E106" s="294"/>
      <c r="F106" s="294"/>
      <c r="G106" s="295" t="s">
        <v>238</v>
      </c>
      <c r="H106" s="296"/>
      <c r="I106" s="296"/>
      <c r="J106" s="296"/>
      <c r="K106" s="296"/>
      <c r="L106" s="296"/>
      <c r="M106" s="296"/>
      <c r="N106" s="296"/>
      <c r="O106" s="297"/>
      <c r="P106" s="151"/>
    </row>
    <row r="107" spans="2:16" ht="16.2" customHeight="1" x14ac:dyDescent="0.15">
      <c r="B107" s="99"/>
      <c r="C107" s="99"/>
      <c r="D107" s="99"/>
      <c r="E107" s="99"/>
      <c r="F107" s="99"/>
      <c r="G107" s="99"/>
      <c r="H107" s="99"/>
      <c r="I107" s="99"/>
      <c r="J107" s="99"/>
      <c r="K107" s="99"/>
      <c r="L107" s="99"/>
      <c r="M107" s="99"/>
      <c r="N107" s="99"/>
      <c r="O107" s="103"/>
      <c r="P107" s="103"/>
    </row>
    <row r="108" spans="2:16" ht="30.05" customHeight="1" x14ac:dyDescent="0.15">
      <c r="B108" s="160" t="s">
        <v>125</v>
      </c>
      <c r="C108" s="112" t="s">
        <v>104</v>
      </c>
      <c r="D108" s="102"/>
      <c r="E108" s="99"/>
      <c r="F108" s="99"/>
      <c r="G108" s="99"/>
      <c r="H108" s="99"/>
      <c r="I108" s="99"/>
      <c r="J108" s="99"/>
      <c r="K108" s="99"/>
      <c r="L108" s="99"/>
      <c r="M108" s="99"/>
      <c r="N108" s="99"/>
      <c r="O108" s="103"/>
      <c r="P108" s="103"/>
    </row>
    <row r="109" spans="2:16" ht="4.95" customHeight="1" x14ac:dyDescent="0.15">
      <c r="B109" s="105"/>
      <c r="C109" s="101"/>
      <c r="D109" s="102"/>
      <c r="E109" s="99"/>
      <c r="F109" s="99"/>
      <c r="G109" s="99"/>
      <c r="H109" s="99"/>
      <c r="I109" s="99"/>
      <c r="J109" s="99"/>
      <c r="K109" s="99"/>
      <c r="L109" s="99"/>
      <c r="M109" s="99"/>
      <c r="N109" s="99"/>
      <c r="O109" s="103"/>
      <c r="P109" s="103"/>
    </row>
    <row r="110" spans="2:16" ht="168.8" customHeight="1" x14ac:dyDescent="0.15">
      <c r="B110" s="292" t="s">
        <v>105</v>
      </c>
      <c r="C110" s="292"/>
      <c r="D110" s="292"/>
      <c r="E110" s="292"/>
      <c r="F110" s="218" t="s">
        <v>253</v>
      </c>
      <c r="G110" s="219"/>
      <c r="H110" s="219"/>
      <c r="I110" s="219"/>
      <c r="J110" s="219"/>
      <c r="K110" s="219"/>
      <c r="L110" s="219"/>
      <c r="M110" s="219"/>
      <c r="N110" s="219"/>
      <c r="O110" s="220"/>
      <c r="P110" s="161"/>
    </row>
  </sheetData>
  <mergeCells count="99">
    <mergeCell ref="B100:F100"/>
    <mergeCell ref="G100:O100"/>
    <mergeCell ref="B110:E110"/>
    <mergeCell ref="F110:O110"/>
    <mergeCell ref="B101:F101"/>
    <mergeCell ref="G101:O101"/>
    <mergeCell ref="B102:F102"/>
    <mergeCell ref="G102:O102"/>
    <mergeCell ref="B104:F104"/>
    <mergeCell ref="G104:O104"/>
    <mergeCell ref="B105:F105"/>
    <mergeCell ref="G105:O105"/>
    <mergeCell ref="B106:F106"/>
    <mergeCell ref="G106:O106"/>
    <mergeCell ref="B103:F103"/>
    <mergeCell ref="G103:O103"/>
    <mergeCell ref="I18:K18"/>
    <mergeCell ref="L18:O18"/>
    <mergeCell ref="B5:P5"/>
    <mergeCell ref="B4:O4"/>
    <mergeCell ref="E18:H18"/>
    <mergeCell ref="F6:J6"/>
    <mergeCell ref="F8:J8"/>
    <mergeCell ref="C15:D15"/>
    <mergeCell ref="B18:D18"/>
    <mergeCell ref="B6:E6"/>
    <mergeCell ref="B8:E8"/>
    <mergeCell ref="B10:E10"/>
    <mergeCell ref="I19:K19"/>
    <mergeCell ref="B39:D39"/>
    <mergeCell ref="E19:H19"/>
    <mergeCell ref="E46:H46"/>
    <mergeCell ref="I45:O45"/>
    <mergeCell ref="I46:O46"/>
    <mergeCell ref="E45:H45"/>
    <mergeCell ref="I44:O44"/>
    <mergeCell ref="E21:O21"/>
    <mergeCell ref="L19:O19"/>
    <mergeCell ref="B44:D46"/>
    <mergeCell ref="B20:D20"/>
    <mergeCell ref="E20:O20"/>
    <mergeCell ref="B22:D22"/>
    <mergeCell ref="E22:O22"/>
    <mergeCell ref="B34:O34"/>
    <mergeCell ref="T80:AH84"/>
    <mergeCell ref="B80:O80"/>
    <mergeCell ref="C81:O82"/>
    <mergeCell ref="B71:O71"/>
    <mergeCell ref="B75:O75"/>
    <mergeCell ref="B53:O53"/>
    <mergeCell ref="B55:O55"/>
    <mergeCell ref="B38:D38"/>
    <mergeCell ref="E38:O38"/>
    <mergeCell ref="E39:O39"/>
    <mergeCell ref="I47:O47"/>
    <mergeCell ref="I48:O48"/>
    <mergeCell ref="B47:D48"/>
    <mergeCell ref="E44:H44"/>
    <mergeCell ref="E47:H47"/>
    <mergeCell ref="E48:H48"/>
    <mergeCell ref="B50:O50"/>
    <mergeCell ref="B95:F95"/>
    <mergeCell ref="B96:F96"/>
    <mergeCell ref="G96:O96"/>
    <mergeCell ref="G95:O95"/>
    <mergeCell ref="G94:O94"/>
    <mergeCell ref="B94:F94"/>
    <mergeCell ref="G90:O90"/>
    <mergeCell ref="I12:J12"/>
    <mergeCell ref="B12:E12"/>
    <mergeCell ref="G89:O89"/>
    <mergeCell ref="G88:O88"/>
    <mergeCell ref="G87:O87"/>
    <mergeCell ref="B87:F87"/>
    <mergeCell ref="B67:O67"/>
    <mergeCell ref="B90:F90"/>
    <mergeCell ref="B19:D19"/>
    <mergeCell ref="B21:D21"/>
    <mergeCell ref="B89:F89"/>
    <mergeCell ref="B88:F88"/>
    <mergeCell ref="B58:O58"/>
    <mergeCell ref="B64:P64"/>
    <mergeCell ref="C62:G62"/>
    <mergeCell ref="B24:O24"/>
    <mergeCell ref="B30:D32"/>
    <mergeCell ref="E30:F30"/>
    <mergeCell ref="I30:K32"/>
    <mergeCell ref="L30:M30"/>
    <mergeCell ref="E31:F31"/>
    <mergeCell ref="L31:M31"/>
    <mergeCell ref="E32:F32"/>
    <mergeCell ref="L32:M32"/>
    <mergeCell ref="B27:D27"/>
    <mergeCell ref="E27:O27"/>
    <mergeCell ref="B28:D28"/>
    <mergeCell ref="E28:O28"/>
    <mergeCell ref="B29:D29"/>
    <mergeCell ref="E29:O29"/>
    <mergeCell ref="G30:H32"/>
  </mergeCells>
  <phoneticPr fontId="1"/>
  <printOptions horizontalCentered="1"/>
  <pageMargins left="0.70866141732283472" right="0.59055118110236227" top="0.74803149606299213" bottom="0.55118110236220474" header="0.51181102362204722" footer="0.31496062992125984"/>
  <pageSetup paperSize="9" scale="59" fitToHeight="0" orientation="portrait" r:id="rId1"/>
  <headerFooter>
    <oddFooter>&amp;P ページ</oddFooter>
  </headerFooter>
  <rowBreaks count="4" manualBreakCount="4">
    <brk id="35" max="15" man="1"/>
    <brk id="55" max="15" man="1"/>
    <brk id="77" max="15" man="1"/>
    <brk id="107" max="15" man="1"/>
  </rowBreaks>
  <colBreaks count="2" manualBreakCount="2">
    <brk id="1" max="95" man="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72"/>
  <sheetViews>
    <sheetView showZeros="0" view="pageBreakPreview" zoomScale="90" zoomScaleNormal="70" zoomScaleSheetLayoutView="90" zoomScalePageLayoutView="55" workbookViewId="0">
      <pane xSplit="10" ySplit="3" topLeftCell="K16" activePane="bottomRight" state="frozen"/>
      <selection pane="topRight" activeCell="K1" sqref="K1"/>
      <selection pane="bottomLeft" activeCell="A4" sqref="A4"/>
      <selection pane="bottomRight" activeCell="N23" sqref="N23"/>
    </sheetView>
  </sheetViews>
  <sheetFormatPr defaultRowHeight="13.25" x14ac:dyDescent="0.15"/>
  <cols>
    <col min="1" max="2" width="3.33203125" style="31" customWidth="1"/>
    <col min="3" max="3" width="5.109375" style="1" customWidth="1"/>
    <col min="4" max="4" width="2.109375" style="1" customWidth="1"/>
    <col min="5" max="5" width="5.88671875" style="1" customWidth="1"/>
    <col min="6" max="6" width="6.33203125" style="1" customWidth="1"/>
    <col min="7" max="7" width="6.88671875" style="1" customWidth="1"/>
    <col min="8" max="9" width="8.88671875" style="1" customWidth="1"/>
    <col min="10" max="10" width="4" style="2" customWidth="1"/>
    <col min="11" max="22" width="9.33203125" style="1" customWidth="1"/>
    <col min="23" max="256" width="9" style="1"/>
    <col min="257" max="258" width="3.33203125" style="1" customWidth="1"/>
    <col min="259" max="259" width="5.109375" style="1" customWidth="1"/>
    <col min="260" max="260" width="2.109375" style="1" customWidth="1"/>
    <col min="261" max="261" width="5.88671875" style="1" customWidth="1"/>
    <col min="262" max="262" width="6.33203125" style="1" customWidth="1"/>
    <col min="263" max="263" width="6.88671875" style="1" customWidth="1"/>
    <col min="264" max="265" width="8.88671875" style="1" customWidth="1"/>
    <col min="266" max="266" width="4" style="1" customWidth="1"/>
    <col min="267" max="278" width="9.33203125" style="1" customWidth="1"/>
    <col min="279" max="512" width="9" style="1"/>
    <col min="513" max="514" width="3.33203125" style="1" customWidth="1"/>
    <col min="515" max="515" width="5.109375" style="1" customWidth="1"/>
    <col min="516" max="516" width="2.109375" style="1" customWidth="1"/>
    <col min="517" max="517" width="5.88671875" style="1" customWidth="1"/>
    <col min="518" max="518" width="6.33203125" style="1" customWidth="1"/>
    <col min="519" max="519" width="6.88671875" style="1" customWidth="1"/>
    <col min="520" max="521" width="8.88671875" style="1" customWidth="1"/>
    <col min="522" max="522" width="4" style="1" customWidth="1"/>
    <col min="523" max="534" width="9.33203125" style="1" customWidth="1"/>
    <col min="535" max="768" width="9" style="1"/>
    <col min="769" max="770" width="3.33203125" style="1" customWidth="1"/>
    <col min="771" max="771" width="5.109375" style="1" customWidth="1"/>
    <col min="772" max="772" width="2.109375" style="1" customWidth="1"/>
    <col min="773" max="773" width="5.88671875" style="1" customWidth="1"/>
    <col min="774" max="774" width="6.33203125" style="1" customWidth="1"/>
    <col min="775" max="775" width="6.88671875" style="1" customWidth="1"/>
    <col min="776" max="777" width="8.88671875" style="1" customWidth="1"/>
    <col min="778" max="778" width="4" style="1" customWidth="1"/>
    <col min="779" max="790" width="9.33203125" style="1" customWidth="1"/>
    <col min="791" max="1024" width="9" style="1"/>
    <col min="1025" max="1026" width="3.33203125" style="1" customWidth="1"/>
    <col min="1027" max="1027" width="5.109375" style="1" customWidth="1"/>
    <col min="1028" max="1028" width="2.109375" style="1" customWidth="1"/>
    <col min="1029" max="1029" width="5.88671875" style="1" customWidth="1"/>
    <col min="1030" max="1030" width="6.33203125" style="1" customWidth="1"/>
    <col min="1031" max="1031" width="6.88671875" style="1" customWidth="1"/>
    <col min="1032" max="1033" width="8.88671875" style="1" customWidth="1"/>
    <col min="1034" max="1034" width="4" style="1" customWidth="1"/>
    <col min="1035" max="1046" width="9.33203125" style="1" customWidth="1"/>
    <col min="1047" max="1280" width="9" style="1"/>
    <col min="1281" max="1282" width="3.33203125" style="1" customWidth="1"/>
    <col min="1283" max="1283" width="5.109375" style="1" customWidth="1"/>
    <col min="1284" max="1284" width="2.109375" style="1" customWidth="1"/>
    <col min="1285" max="1285" width="5.88671875" style="1" customWidth="1"/>
    <col min="1286" max="1286" width="6.33203125" style="1" customWidth="1"/>
    <col min="1287" max="1287" width="6.88671875" style="1" customWidth="1"/>
    <col min="1288" max="1289" width="8.88671875" style="1" customWidth="1"/>
    <col min="1290" max="1290" width="4" style="1" customWidth="1"/>
    <col min="1291" max="1302" width="9.33203125" style="1" customWidth="1"/>
    <col min="1303" max="1536" width="9" style="1"/>
    <col min="1537" max="1538" width="3.33203125" style="1" customWidth="1"/>
    <col min="1539" max="1539" width="5.109375" style="1" customWidth="1"/>
    <col min="1540" max="1540" width="2.109375" style="1" customWidth="1"/>
    <col min="1541" max="1541" width="5.88671875" style="1" customWidth="1"/>
    <col min="1542" max="1542" width="6.33203125" style="1" customWidth="1"/>
    <col min="1543" max="1543" width="6.88671875" style="1" customWidth="1"/>
    <col min="1544" max="1545" width="8.88671875" style="1" customWidth="1"/>
    <col min="1546" max="1546" width="4" style="1" customWidth="1"/>
    <col min="1547" max="1558" width="9.33203125" style="1" customWidth="1"/>
    <col min="1559" max="1792" width="9" style="1"/>
    <col min="1793" max="1794" width="3.33203125" style="1" customWidth="1"/>
    <col min="1795" max="1795" width="5.109375" style="1" customWidth="1"/>
    <col min="1796" max="1796" width="2.109375" style="1" customWidth="1"/>
    <col min="1797" max="1797" width="5.88671875" style="1" customWidth="1"/>
    <col min="1798" max="1798" width="6.33203125" style="1" customWidth="1"/>
    <col min="1799" max="1799" width="6.88671875" style="1" customWidth="1"/>
    <col min="1800" max="1801" width="8.88671875" style="1" customWidth="1"/>
    <col min="1802" max="1802" width="4" style="1" customWidth="1"/>
    <col min="1803" max="1814" width="9.33203125" style="1" customWidth="1"/>
    <col min="1815" max="2048" width="9" style="1"/>
    <col min="2049" max="2050" width="3.33203125" style="1" customWidth="1"/>
    <col min="2051" max="2051" width="5.109375" style="1" customWidth="1"/>
    <col min="2052" max="2052" width="2.109375" style="1" customWidth="1"/>
    <col min="2053" max="2053" width="5.88671875" style="1" customWidth="1"/>
    <col min="2054" max="2054" width="6.33203125" style="1" customWidth="1"/>
    <col min="2055" max="2055" width="6.88671875" style="1" customWidth="1"/>
    <col min="2056" max="2057" width="8.88671875" style="1" customWidth="1"/>
    <col min="2058" max="2058" width="4" style="1" customWidth="1"/>
    <col min="2059" max="2070" width="9.33203125" style="1" customWidth="1"/>
    <col min="2071" max="2304" width="9" style="1"/>
    <col min="2305" max="2306" width="3.33203125" style="1" customWidth="1"/>
    <col min="2307" max="2307" width="5.109375" style="1" customWidth="1"/>
    <col min="2308" max="2308" width="2.109375" style="1" customWidth="1"/>
    <col min="2309" max="2309" width="5.88671875" style="1" customWidth="1"/>
    <col min="2310" max="2310" width="6.33203125" style="1" customWidth="1"/>
    <col min="2311" max="2311" width="6.88671875" style="1" customWidth="1"/>
    <col min="2312" max="2313" width="8.88671875" style="1" customWidth="1"/>
    <col min="2314" max="2314" width="4" style="1" customWidth="1"/>
    <col min="2315" max="2326" width="9.33203125" style="1" customWidth="1"/>
    <col min="2327" max="2560" width="9" style="1"/>
    <col min="2561" max="2562" width="3.33203125" style="1" customWidth="1"/>
    <col min="2563" max="2563" width="5.109375" style="1" customWidth="1"/>
    <col min="2564" max="2564" width="2.109375" style="1" customWidth="1"/>
    <col min="2565" max="2565" width="5.88671875" style="1" customWidth="1"/>
    <col min="2566" max="2566" width="6.33203125" style="1" customWidth="1"/>
    <col min="2567" max="2567" width="6.88671875" style="1" customWidth="1"/>
    <col min="2568" max="2569" width="8.88671875" style="1" customWidth="1"/>
    <col min="2570" max="2570" width="4" style="1" customWidth="1"/>
    <col min="2571" max="2582" width="9.33203125" style="1" customWidth="1"/>
    <col min="2583" max="2816" width="9" style="1"/>
    <col min="2817" max="2818" width="3.33203125" style="1" customWidth="1"/>
    <col min="2819" max="2819" width="5.109375" style="1" customWidth="1"/>
    <col min="2820" max="2820" width="2.109375" style="1" customWidth="1"/>
    <col min="2821" max="2821" width="5.88671875" style="1" customWidth="1"/>
    <col min="2822" max="2822" width="6.33203125" style="1" customWidth="1"/>
    <col min="2823" max="2823" width="6.88671875" style="1" customWidth="1"/>
    <col min="2824" max="2825" width="8.88671875" style="1" customWidth="1"/>
    <col min="2826" max="2826" width="4" style="1" customWidth="1"/>
    <col min="2827" max="2838" width="9.33203125" style="1" customWidth="1"/>
    <col min="2839" max="3072" width="9" style="1"/>
    <col min="3073" max="3074" width="3.33203125" style="1" customWidth="1"/>
    <col min="3075" max="3075" width="5.109375" style="1" customWidth="1"/>
    <col min="3076" max="3076" width="2.109375" style="1" customWidth="1"/>
    <col min="3077" max="3077" width="5.88671875" style="1" customWidth="1"/>
    <col min="3078" max="3078" width="6.33203125" style="1" customWidth="1"/>
    <col min="3079" max="3079" width="6.88671875" style="1" customWidth="1"/>
    <col min="3080" max="3081" width="8.88671875" style="1" customWidth="1"/>
    <col min="3082" max="3082" width="4" style="1" customWidth="1"/>
    <col min="3083" max="3094" width="9.33203125" style="1" customWidth="1"/>
    <col min="3095" max="3328" width="9" style="1"/>
    <col min="3329" max="3330" width="3.33203125" style="1" customWidth="1"/>
    <col min="3331" max="3331" width="5.109375" style="1" customWidth="1"/>
    <col min="3332" max="3332" width="2.109375" style="1" customWidth="1"/>
    <col min="3333" max="3333" width="5.88671875" style="1" customWidth="1"/>
    <col min="3334" max="3334" width="6.33203125" style="1" customWidth="1"/>
    <col min="3335" max="3335" width="6.88671875" style="1" customWidth="1"/>
    <col min="3336" max="3337" width="8.88671875" style="1" customWidth="1"/>
    <col min="3338" max="3338" width="4" style="1" customWidth="1"/>
    <col min="3339" max="3350" width="9.33203125" style="1" customWidth="1"/>
    <col min="3351" max="3584" width="9" style="1"/>
    <col min="3585" max="3586" width="3.33203125" style="1" customWidth="1"/>
    <col min="3587" max="3587" width="5.109375" style="1" customWidth="1"/>
    <col min="3588" max="3588" width="2.109375" style="1" customWidth="1"/>
    <col min="3589" max="3589" width="5.88671875" style="1" customWidth="1"/>
    <col min="3590" max="3590" width="6.33203125" style="1" customWidth="1"/>
    <col min="3591" max="3591" width="6.88671875" style="1" customWidth="1"/>
    <col min="3592" max="3593" width="8.88671875" style="1" customWidth="1"/>
    <col min="3594" max="3594" width="4" style="1" customWidth="1"/>
    <col min="3595" max="3606" width="9.33203125" style="1" customWidth="1"/>
    <col min="3607" max="3840" width="9" style="1"/>
    <col min="3841" max="3842" width="3.33203125" style="1" customWidth="1"/>
    <col min="3843" max="3843" width="5.109375" style="1" customWidth="1"/>
    <col min="3844" max="3844" width="2.109375" style="1" customWidth="1"/>
    <col min="3845" max="3845" width="5.88671875" style="1" customWidth="1"/>
    <col min="3846" max="3846" width="6.33203125" style="1" customWidth="1"/>
    <col min="3847" max="3847" width="6.88671875" style="1" customWidth="1"/>
    <col min="3848" max="3849" width="8.88671875" style="1" customWidth="1"/>
    <col min="3850" max="3850" width="4" style="1" customWidth="1"/>
    <col min="3851" max="3862" width="9.33203125" style="1" customWidth="1"/>
    <col min="3863" max="4096" width="9" style="1"/>
    <col min="4097" max="4098" width="3.33203125" style="1" customWidth="1"/>
    <col min="4099" max="4099" width="5.109375" style="1" customWidth="1"/>
    <col min="4100" max="4100" width="2.109375" style="1" customWidth="1"/>
    <col min="4101" max="4101" width="5.88671875" style="1" customWidth="1"/>
    <col min="4102" max="4102" width="6.33203125" style="1" customWidth="1"/>
    <col min="4103" max="4103" width="6.88671875" style="1" customWidth="1"/>
    <col min="4104" max="4105" width="8.88671875" style="1" customWidth="1"/>
    <col min="4106" max="4106" width="4" style="1" customWidth="1"/>
    <col min="4107" max="4118" width="9.33203125" style="1" customWidth="1"/>
    <col min="4119" max="4352" width="9" style="1"/>
    <col min="4353" max="4354" width="3.33203125" style="1" customWidth="1"/>
    <col min="4355" max="4355" width="5.109375" style="1" customWidth="1"/>
    <col min="4356" max="4356" width="2.109375" style="1" customWidth="1"/>
    <col min="4357" max="4357" width="5.88671875" style="1" customWidth="1"/>
    <col min="4358" max="4358" width="6.33203125" style="1" customWidth="1"/>
    <col min="4359" max="4359" width="6.88671875" style="1" customWidth="1"/>
    <col min="4360" max="4361" width="8.88671875" style="1" customWidth="1"/>
    <col min="4362" max="4362" width="4" style="1" customWidth="1"/>
    <col min="4363" max="4374" width="9.33203125" style="1" customWidth="1"/>
    <col min="4375" max="4608" width="9" style="1"/>
    <col min="4609" max="4610" width="3.33203125" style="1" customWidth="1"/>
    <col min="4611" max="4611" width="5.109375" style="1" customWidth="1"/>
    <col min="4612" max="4612" width="2.109375" style="1" customWidth="1"/>
    <col min="4613" max="4613" width="5.88671875" style="1" customWidth="1"/>
    <col min="4614" max="4614" width="6.33203125" style="1" customWidth="1"/>
    <col min="4615" max="4615" width="6.88671875" style="1" customWidth="1"/>
    <col min="4616" max="4617" width="8.88671875" style="1" customWidth="1"/>
    <col min="4618" max="4618" width="4" style="1" customWidth="1"/>
    <col min="4619" max="4630" width="9.33203125" style="1" customWidth="1"/>
    <col min="4631" max="4864" width="9" style="1"/>
    <col min="4865" max="4866" width="3.33203125" style="1" customWidth="1"/>
    <col min="4867" max="4867" width="5.109375" style="1" customWidth="1"/>
    <col min="4868" max="4868" width="2.109375" style="1" customWidth="1"/>
    <col min="4869" max="4869" width="5.88671875" style="1" customWidth="1"/>
    <col min="4870" max="4870" width="6.33203125" style="1" customWidth="1"/>
    <col min="4871" max="4871" width="6.88671875" style="1" customWidth="1"/>
    <col min="4872" max="4873" width="8.88671875" style="1" customWidth="1"/>
    <col min="4874" max="4874" width="4" style="1" customWidth="1"/>
    <col min="4875" max="4886" width="9.33203125" style="1" customWidth="1"/>
    <col min="4887" max="5120" width="9" style="1"/>
    <col min="5121" max="5122" width="3.33203125" style="1" customWidth="1"/>
    <col min="5123" max="5123" width="5.109375" style="1" customWidth="1"/>
    <col min="5124" max="5124" width="2.109375" style="1" customWidth="1"/>
    <col min="5125" max="5125" width="5.88671875" style="1" customWidth="1"/>
    <col min="5126" max="5126" width="6.33203125" style="1" customWidth="1"/>
    <col min="5127" max="5127" width="6.88671875" style="1" customWidth="1"/>
    <col min="5128" max="5129" width="8.88671875" style="1" customWidth="1"/>
    <col min="5130" max="5130" width="4" style="1" customWidth="1"/>
    <col min="5131" max="5142" width="9.33203125" style="1" customWidth="1"/>
    <col min="5143" max="5376" width="9" style="1"/>
    <col min="5377" max="5378" width="3.33203125" style="1" customWidth="1"/>
    <col min="5379" max="5379" width="5.109375" style="1" customWidth="1"/>
    <col min="5380" max="5380" width="2.109375" style="1" customWidth="1"/>
    <col min="5381" max="5381" width="5.88671875" style="1" customWidth="1"/>
    <col min="5382" max="5382" width="6.33203125" style="1" customWidth="1"/>
    <col min="5383" max="5383" width="6.88671875" style="1" customWidth="1"/>
    <col min="5384" max="5385" width="8.88671875" style="1" customWidth="1"/>
    <col min="5386" max="5386" width="4" style="1" customWidth="1"/>
    <col min="5387" max="5398" width="9.33203125" style="1" customWidth="1"/>
    <col min="5399" max="5632" width="9" style="1"/>
    <col min="5633" max="5634" width="3.33203125" style="1" customWidth="1"/>
    <col min="5635" max="5635" width="5.109375" style="1" customWidth="1"/>
    <col min="5636" max="5636" width="2.109375" style="1" customWidth="1"/>
    <col min="5637" max="5637" width="5.88671875" style="1" customWidth="1"/>
    <col min="5638" max="5638" width="6.33203125" style="1" customWidth="1"/>
    <col min="5639" max="5639" width="6.88671875" style="1" customWidth="1"/>
    <col min="5640" max="5641" width="8.88671875" style="1" customWidth="1"/>
    <col min="5642" max="5642" width="4" style="1" customWidth="1"/>
    <col min="5643" max="5654" width="9.33203125" style="1" customWidth="1"/>
    <col min="5655" max="5888" width="9" style="1"/>
    <col min="5889" max="5890" width="3.33203125" style="1" customWidth="1"/>
    <col min="5891" max="5891" width="5.109375" style="1" customWidth="1"/>
    <col min="5892" max="5892" width="2.109375" style="1" customWidth="1"/>
    <col min="5893" max="5893" width="5.88671875" style="1" customWidth="1"/>
    <col min="5894" max="5894" width="6.33203125" style="1" customWidth="1"/>
    <col min="5895" max="5895" width="6.88671875" style="1" customWidth="1"/>
    <col min="5896" max="5897" width="8.88671875" style="1" customWidth="1"/>
    <col min="5898" max="5898" width="4" style="1" customWidth="1"/>
    <col min="5899" max="5910" width="9.33203125" style="1" customWidth="1"/>
    <col min="5911" max="6144" width="9" style="1"/>
    <col min="6145" max="6146" width="3.33203125" style="1" customWidth="1"/>
    <col min="6147" max="6147" width="5.109375" style="1" customWidth="1"/>
    <col min="6148" max="6148" width="2.109375" style="1" customWidth="1"/>
    <col min="6149" max="6149" width="5.88671875" style="1" customWidth="1"/>
    <col min="6150" max="6150" width="6.33203125" style="1" customWidth="1"/>
    <col min="6151" max="6151" width="6.88671875" style="1" customWidth="1"/>
    <col min="6152" max="6153" width="8.88671875" style="1" customWidth="1"/>
    <col min="6154" max="6154" width="4" style="1" customWidth="1"/>
    <col min="6155" max="6166" width="9.33203125" style="1" customWidth="1"/>
    <col min="6167" max="6400" width="9" style="1"/>
    <col min="6401" max="6402" width="3.33203125" style="1" customWidth="1"/>
    <col min="6403" max="6403" width="5.109375" style="1" customWidth="1"/>
    <col min="6404" max="6404" width="2.109375" style="1" customWidth="1"/>
    <col min="6405" max="6405" width="5.88671875" style="1" customWidth="1"/>
    <col min="6406" max="6406" width="6.33203125" style="1" customWidth="1"/>
    <col min="6407" max="6407" width="6.88671875" style="1" customWidth="1"/>
    <col min="6408" max="6409" width="8.88671875" style="1" customWidth="1"/>
    <col min="6410" max="6410" width="4" style="1" customWidth="1"/>
    <col min="6411" max="6422" width="9.33203125" style="1" customWidth="1"/>
    <col min="6423" max="6656" width="9" style="1"/>
    <col min="6657" max="6658" width="3.33203125" style="1" customWidth="1"/>
    <col min="6659" max="6659" width="5.109375" style="1" customWidth="1"/>
    <col min="6660" max="6660" width="2.109375" style="1" customWidth="1"/>
    <col min="6661" max="6661" width="5.88671875" style="1" customWidth="1"/>
    <col min="6662" max="6662" width="6.33203125" style="1" customWidth="1"/>
    <col min="6663" max="6663" width="6.88671875" style="1" customWidth="1"/>
    <col min="6664" max="6665" width="8.88671875" style="1" customWidth="1"/>
    <col min="6666" max="6666" width="4" style="1" customWidth="1"/>
    <col min="6667" max="6678" width="9.33203125" style="1" customWidth="1"/>
    <col min="6679" max="6912" width="9" style="1"/>
    <col min="6913" max="6914" width="3.33203125" style="1" customWidth="1"/>
    <col min="6915" max="6915" width="5.109375" style="1" customWidth="1"/>
    <col min="6916" max="6916" width="2.109375" style="1" customWidth="1"/>
    <col min="6917" max="6917" width="5.88671875" style="1" customWidth="1"/>
    <col min="6918" max="6918" width="6.33203125" style="1" customWidth="1"/>
    <col min="6919" max="6919" width="6.88671875" style="1" customWidth="1"/>
    <col min="6920" max="6921" width="8.88671875" style="1" customWidth="1"/>
    <col min="6922" max="6922" width="4" style="1" customWidth="1"/>
    <col min="6923" max="6934" width="9.33203125" style="1" customWidth="1"/>
    <col min="6935" max="7168" width="9" style="1"/>
    <col min="7169" max="7170" width="3.33203125" style="1" customWidth="1"/>
    <col min="7171" max="7171" width="5.109375" style="1" customWidth="1"/>
    <col min="7172" max="7172" width="2.109375" style="1" customWidth="1"/>
    <col min="7173" max="7173" width="5.88671875" style="1" customWidth="1"/>
    <col min="7174" max="7174" width="6.33203125" style="1" customWidth="1"/>
    <col min="7175" max="7175" width="6.88671875" style="1" customWidth="1"/>
    <col min="7176" max="7177" width="8.88671875" style="1" customWidth="1"/>
    <col min="7178" max="7178" width="4" style="1" customWidth="1"/>
    <col min="7179" max="7190" width="9.33203125" style="1" customWidth="1"/>
    <col min="7191" max="7424" width="9" style="1"/>
    <col min="7425" max="7426" width="3.33203125" style="1" customWidth="1"/>
    <col min="7427" max="7427" width="5.109375" style="1" customWidth="1"/>
    <col min="7428" max="7428" width="2.109375" style="1" customWidth="1"/>
    <col min="7429" max="7429" width="5.88671875" style="1" customWidth="1"/>
    <col min="7430" max="7430" width="6.33203125" style="1" customWidth="1"/>
    <col min="7431" max="7431" width="6.88671875" style="1" customWidth="1"/>
    <col min="7432" max="7433" width="8.88671875" style="1" customWidth="1"/>
    <col min="7434" max="7434" width="4" style="1" customWidth="1"/>
    <col min="7435" max="7446" width="9.33203125" style="1" customWidth="1"/>
    <col min="7447" max="7680" width="9" style="1"/>
    <col min="7681" max="7682" width="3.33203125" style="1" customWidth="1"/>
    <col min="7683" max="7683" width="5.109375" style="1" customWidth="1"/>
    <col min="7684" max="7684" width="2.109375" style="1" customWidth="1"/>
    <col min="7685" max="7685" width="5.88671875" style="1" customWidth="1"/>
    <col min="7686" max="7686" width="6.33203125" style="1" customWidth="1"/>
    <col min="7687" max="7687" width="6.88671875" style="1" customWidth="1"/>
    <col min="7688" max="7689" width="8.88671875" style="1" customWidth="1"/>
    <col min="7690" max="7690" width="4" style="1" customWidth="1"/>
    <col min="7691" max="7702" width="9.33203125" style="1" customWidth="1"/>
    <col min="7703" max="7936" width="9" style="1"/>
    <col min="7937" max="7938" width="3.33203125" style="1" customWidth="1"/>
    <col min="7939" max="7939" width="5.109375" style="1" customWidth="1"/>
    <col min="7940" max="7940" width="2.109375" style="1" customWidth="1"/>
    <col min="7941" max="7941" width="5.88671875" style="1" customWidth="1"/>
    <col min="7942" max="7942" width="6.33203125" style="1" customWidth="1"/>
    <col min="7943" max="7943" width="6.88671875" style="1" customWidth="1"/>
    <col min="7944" max="7945" width="8.88671875" style="1" customWidth="1"/>
    <col min="7946" max="7946" width="4" style="1" customWidth="1"/>
    <col min="7947" max="7958" width="9.33203125" style="1" customWidth="1"/>
    <col min="7959" max="8192" width="9" style="1"/>
    <col min="8193" max="8194" width="3.33203125" style="1" customWidth="1"/>
    <col min="8195" max="8195" width="5.109375" style="1" customWidth="1"/>
    <col min="8196" max="8196" width="2.109375" style="1" customWidth="1"/>
    <col min="8197" max="8197" width="5.88671875" style="1" customWidth="1"/>
    <col min="8198" max="8198" width="6.33203125" style="1" customWidth="1"/>
    <col min="8199" max="8199" width="6.88671875" style="1" customWidth="1"/>
    <col min="8200" max="8201" width="8.88671875" style="1" customWidth="1"/>
    <col min="8202" max="8202" width="4" style="1" customWidth="1"/>
    <col min="8203" max="8214" width="9.33203125" style="1" customWidth="1"/>
    <col min="8215" max="8448" width="9" style="1"/>
    <col min="8449" max="8450" width="3.33203125" style="1" customWidth="1"/>
    <col min="8451" max="8451" width="5.109375" style="1" customWidth="1"/>
    <col min="8452" max="8452" width="2.109375" style="1" customWidth="1"/>
    <col min="8453" max="8453" width="5.88671875" style="1" customWidth="1"/>
    <col min="8454" max="8454" width="6.33203125" style="1" customWidth="1"/>
    <col min="8455" max="8455" width="6.88671875" style="1" customWidth="1"/>
    <col min="8456" max="8457" width="8.88671875" style="1" customWidth="1"/>
    <col min="8458" max="8458" width="4" style="1" customWidth="1"/>
    <col min="8459" max="8470" width="9.33203125" style="1" customWidth="1"/>
    <col min="8471" max="8704" width="9" style="1"/>
    <col min="8705" max="8706" width="3.33203125" style="1" customWidth="1"/>
    <col min="8707" max="8707" width="5.109375" style="1" customWidth="1"/>
    <col min="8708" max="8708" width="2.109375" style="1" customWidth="1"/>
    <col min="8709" max="8709" width="5.88671875" style="1" customWidth="1"/>
    <col min="8710" max="8710" width="6.33203125" style="1" customWidth="1"/>
    <col min="8711" max="8711" width="6.88671875" style="1" customWidth="1"/>
    <col min="8712" max="8713" width="8.88671875" style="1" customWidth="1"/>
    <col min="8714" max="8714" width="4" style="1" customWidth="1"/>
    <col min="8715" max="8726" width="9.33203125" style="1" customWidth="1"/>
    <col min="8727" max="8960" width="9" style="1"/>
    <col min="8961" max="8962" width="3.33203125" style="1" customWidth="1"/>
    <col min="8963" max="8963" width="5.109375" style="1" customWidth="1"/>
    <col min="8964" max="8964" width="2.109375" style="1" customWidth="1"/>
    <col min="8965" max="8965" width="5.88671875" style="1" customWidth="1"/>
    <col min="8966" max="8966" width="6.33203125" style="1" customWidth="1"/>
    <col min="8967" max="8967" width="6.88671875" style="1" customWidth="1"/>
    <col min="8968" max="8969" width="8.88671875" style="1" customWidth="1"/>
    <col min="8970" max="8970" width="4" style="1" customWidth="1"/>
    <col min="8971" max="8982" width="9.33203125" style="1" customWidth="1"/>
    <col min="8983" max="9216" width="9" style="1"/>
    <col min="9217" max="9218" width="3.33203125" style="1" customWidth="1"/>
    <col min="9219" max="9219" width="5.109375" style="1" customWidth="1"/>
    <col min="9220" max="9220" width="2.109375" style="1" customWidth="1"/>
    <col min="9221" max="9221" width="5.88671875" style="1" customWidth="1"/>
    <col min="9222" max="9222" width="6.33203125" style="1" customWidth="1"/>
    <col min="9223" max="9223" width="6.88671875" style="1" customWidth="1"/>
    <col min="9224" max="9225" width="8.88671875" style="1" customWidth="1"/>
    <col min="9226" max="9226" width="4" style="1" customWidth="1"/>
    <col min="9227" max="9238" width="9.33203125" style="1" customWidth="1"/>
    <col min="9239" max="9472" width="9" style="1"/>
    <col min="9473" max="9474" width="3.33203125" style="1" customWidth="1"/>
    <col min="9475" max="9475" width="5.109375" style="1" customWidth="1"/>
    <col min="9476" max="9476" width="2.109375" style="1" customWidth="1"/>
    <col min="9477" max="9477" width="5.88671875" style="1" customWidth="1"/>
    <col min="9478" max="9478" width="6.33203125" style="1" customWidth="1"/>
    <col min="9479" max="9479" width="6.88671875" style="1" customWidth="1"/>
    <col min="9480" max="9481" width="8.88671875" style="1" customWidth="1"/>
    <col min="9482" max="9482" width="4" style="1" customWidth="1"/>
    <col min="9483" max="9494" width="9.33203125" style="1" customWidth="1"/>
    <col min="9495" max="9728" width="9" style="1"/>
    <col min="9729" max="9730" width="3.33203125" style="1" customWidth="1"/>
    <col min="9731" max="9731" width="5.109375" style="1" customWidth="1"/>
    <col min="9732" max="9732" width="2.109375" style="1" customWidth="1"/>
    <col min="9733" max="9733" width="5.88671875" style="1" customWidth="1"/>
    <col min="9734" max="9734" width="6.33203125" style="1" customWidth="1"/>
    <col min="9735" max="9735" width="6.88671875" style="1" customWidth="1"/>
    <col min="9736" max="9737" width="8.88671875" style="1" customWidth="1"/>
    <col min="9738" max="9738" width="4" style="1" customWidth="1"/>
    <col min="9739" max="9750" width="9.33203125" style="1" customWidth="1"/>
    <col min="9751" max="9984" width="9" style="1"/>
    <col min="9985" max="9986" width="3.33203125" style="1" customWidth="1"/>
    <col min="9987" max="9987" width="5.109375" style="1" customWidth="1"/>
    <col min="9988" max="9988" width="2.109375" style="1" customWidth="1"/>
    <col min="9989" max="9989" width="5.88671875" style="1" customWidth="1"/>
    <col min="9990" max="9990" width="6.33203125" style="1" customWidth="1"/>
    <col min="9991" max="9991" width="6.88671875" style="1" customWidth="1"/>
    <col min="9992" max="9993" width="8.88671875" style="1" customWidth="1"/>
    <col min="9994" max="9994" width="4" style="1" customWidth="1"/>
    <col min="9995" max="10006" width="9.33203125" style="1" customWidth="1"/>
    <col min="10007" max="10240" width="9" style="1"/>
    <col min="10241" max="10242" width="3.33203125" style="1" customWidth="1"/>
    <col min="10243" max="10243" width="5.109375" style="1" customWidth="1"/>
    <col min="10244" max="10244" width="2.109375" style="1" customWidth="1"/>
    <col min="10245" max="10245" width="5.88671875" style="1" customWidth="1"/>
    <col min="10246" max="10246" width="6.33203125" style="1" customWidth="1"/>
    <col min="10247" max="10247" width="6.88671875" style="1" customWidth="1"/>
    <col min="10248" max="10249" width="8.88671875" style="1" customWidth="1"/>
    <col min="10250" max="10250" width="4" style="1" customWidth="1"/>
    <col min="10251" max="10262" width="9.33203125" style="1" customWidth="1"/>
    <col min="10263" max="10496" width="9" style="1"/>
    <col min="10497" max="10498" width="3.33203125" style="1" customWidth="1"/>
    <col min="10499" max="10499" width="5.109375" style="1" customWidth="1"/>
    <col min="10500" max="10500" width="2.109375" style="1" customWidth="1"/>
    <col min="10501" max="10501" width="5.88671875" style="1" customWidth="1"/>
    <col min="10502" max="10502" width="6.33203125" style="1" customWidth="1"/>
    <col min="10503" max="10503" width="6.88671875" style="1" customWidth="1"/>
    <col min="10504" max="10505" width="8.88671875" style="1" customWidth="1"/>
    <col min="10506" max="10506" width="4" style="1" customWidth="1"/>
    <col min="10507" max="10518" width="9.33203125" style="1" customWidth="1"/>
    <col min="10519" max="10752" width="9" style="1"/>
    <col min="10753" max="10754" width="3.33203125" style="1" customWidth="1"/>
    <col min="10755" max="10755" width="5.109375" style="1" customWidth="1"/>
    <col min="10756" max="10756" width="2.109375" style="1" customWidth="1"/>
    <col min="10757" max="10757" width="5.88671875" style="1" customWidth="1"/>
    <col min="10758" max="10758" width="6.33203125" style="1" customWidth="1"/>
    <col min="10759" max="10759" width="6.88671875" style="1" customWidth="1"/>
    <col min="10760" max="10761" width="8.88671875" style="1" customWidth="1"/>
    <col min="10762" max="10762" width="4" style="1" customWidth="1"/>
    <col min="10763" max="10774" width="9.33203125" style="1" customWidth="1"/>
    <col min="10775" max="11008" width="9" style="1"/>
    <col min="11009" max="11010" width="3.33203125" style="1" customWidth="1"/>
    <col min="11011" max="11011" width="5.109375" style="1" customWidth="1"/>
    <col min="11012" max="11012" width="2.109375" style="1" customWidth="1"/>
    <col min="11013" max="11013" width="5.88671875" style="1" customWidth="1"/>
    <col min="11014" max="11014" width="6.33203125" style="1" customWidth="1"/>
    <col min="11015" max="11015" width="6.88671875" style="1" customWidth="1"/>
    <col min="11016" max="11017" width="8.88671875" style="1" customWidth="1"/>
    <col min="11018" max="11018" width="4" style="1" customWidth="1"/>
    <col min="11019" max="11030" width="9.33203125" style="1" customWidth="1"/>
    <col min="11031" max="11264" width="9" style="1"/>
    <col min="11265" max="11266" width="3.33203125" style="1" customWidth="1"/>
    <col min="11267" max="11267" width="5.109375" style="1" customWidth="1"/>
    <col min="11268" max="11268" width="2.109375" style="1" customWidth="1"/>
    <col min="11269" max="11269" width="5.88671875" style="1" customWidth="1"/>
    <col min="11270" max="11270" width="6.33203125" style="1" customWidth="1"/>
    <col min="11271" max="11271" width="6.88671875" style="1" customWidth="1"/>
    <col min="11272" max="11273" width="8.88671875" style="1" customWidth="1"/>
    <col min="11274" max="11274" width="4" style="1" customWidth="1"/>
    <col min="11275" max="11286" width="9.33203125" style="1" customWidth="1"/>
    <col min="11287" max="11520" width="9" style="1"/>
    <col min="11521" max="11522" width="3.33203125" style="1" customWidth="1"/>
    <col min="11523" max="11523" width="5.109375" style="1" customWidth="1"/>
    <col min="11524" max="11524" width="2.109375" style="1" customWidth="1"/>
    <col min="11525" max="11525" width="5.88671875" style="1" customWidth="1"/>
    <col min="11526" max="11526" width="6.33203125" style="1" customWidth="1"/>
    <col min="11527" max="11527" width="6.88671875" style="1" customWidth="1"/>
    <col min="11528" max="11529" width="8.88671875" style="1" customWidth="1"/>
    <col min="11530" max="11530" width="4" style="1" customWidth="1"/>
    <col min="11531" max="11542" width="9.33203125" style="1" customWidth="1"/>
    <col min="11543" max="11776" width="9" style="1"/>
    <col min="11777" max="11778" width="3.33203125" style="1" customWidth="1"/>
    <col min="11779" max="11779" width="5.109375" style="1" customWidth="1"/>
    <col min="11780" max="11780" width="2.109375" style="1" customWidth="1"/>
    <col min="11781" max="11781" width="5.88671875" style="1" customWidth="1"/>
    <col min="11782" max="11782" width="6.33203125" style="1" customWidth="1"/>
    <col min="11783" max="11783" width="6.88671875" style="1" customWidth="1"/>
    <col min="11784" max="11785" width="8.88671875" style="1" customWidth="1"/>
    <col min="11786" max="11786" width="4" style="1" customWidth="1"/>
    <col min="11787" max="11798" width="9.33203125" style="1" customWidth="1"/>
    <col min="11799" max="12032" width="9" style="1"/>
    <col min="12033" max="12034" width="3.33203125" style="1" customWidth="1"/>
    <col min="12035" max="12035" width="5.109375" style="1" customWidth="1"/>
    <col min="12036" max="12036" width="2.109375" style="1" customWidth="1"/>
    <col min="12037" max="12037" width="5.88671875" style="1" customWidth="1"/>
    <col min="12038" max="12038" width="6.33203125" style="1" customWidth="1"/>
    <col min="12039" max="12039" width="6.88671875" style="1" customWidth="1"/>
    <col min="12040" max="12041" width="8.88671875" style="1" customWidth="1"/>
    <col min="12042" max="12042" width="4" style="1" customWidth="1"/>
    <col min="12043" max="12054" width="9.33203125" style="1" customWidth="1"/>
    <col min="12055" max="12288" width="9" style="1"/>
    <col min="12289" max="12290" width="3.33203125" style="1" customWidth="1"/>
    <col min="12291" max="12291" width="5.109375" style="1" customWidth="1"/>
    <col min="12292" max="12292" width="2.109375" style="1" customWidth="1"/>
    <col min="12293" max="12293" width="5.88671875" style="1" customWidth="1"/>
    <col min="12294" max="12294" width="6.33203125" style="1" customWidth="1"/>
    <col min="12295" max="12295" width="6.88671875" style="1" customWidth="1"/>
    <col min="12296" max="12297" width="8.88671875" style="1" customWidth="1"/>
    <col min="12298" max="12298" width="4" style="1" customWidth="1"/>
    <col min="12299" max="12310" width="9.33203125" style="1" customWidth="1"/>
    <col min="12311" max="12544" width="9" style="1"/>
    <col min="12545" max="12546" width="3.33203125" style="1" customWidth="1"/>
    <col min="12547" max="12547" width="5.109375" style="1" customWidth="1"/>
    <col min="12548" max="12548" width="2.109375" style="1" customWidth="1"/>
    <col min="12549" max="12549" width="5.88671875" style="1" customWidth="1"/>
    <col min="12550" max="12550" width="6.33203125" style="1" customWidth="1"/>
    <col min="12551" max="12551" width="6.88671875" style="1" customWidth="1"/>
    <col min="12552" max="12553" width="8.88671875" style="1" customWidth="1"/>
    <col min="12554" max="12554" width="4" style="1" customWidth="1"/>
    <col min="12555" max="12566" width="9.33203125" style="1" customWidth="1"/>
    <col min="12567" max="12800" width="9" style="1"/>
    <col min="12801" max="12802" width="3.33203125" style="1" customWidth="1"/>
    <col min="12803" max="12803" width="5.109375" style="1" customWidth="1"/>
    <col min="12804" max="12804" width="2.109375" style="1" customWidth="1"/>
    <col min="12805" max="12805" width="5.88671875" style="1" customWidth="1"/>
    <col min="12806" max="12806" width="6.33203125" style="1" customWidth="1"/>
    <col min="12807" max="12807" width="6.88671875" style="1" customWidth="1"/>
    <col min="12808" max="12809" width="8.88671875" style="1" customWidth="1"/>
    <col min="12810" max="12810" width="4" style="1" customWidth="1"/>
    <col min="12811" max="12822" width="9.33203125" style="1" customWidth="1"/>
    <col min="12823" max="13056" width="9" style="1"/>
    <col min="13057" max="13058" width="3.33203125" style="1" customWidth="1"/>
    <col min="13059" max="13059" width="5.109375" style="1" customWidth="1"/>
    <col min="13060" max="13060" width="2.109375" style="1" customWidth="1"/>
    <col min="13061" max="13061" width="5.88671875" style="1" customWidth="1"/>
    <col min="13062" max="13062" width="6.33203125" style="1" customWidth="1"/>
    <col min="13063" max="13063" width="6.88671875" style="1" customWidth="1"/>
    <col min="13064" max="13065" width="8.88671875" style="1" customWidth="1"/>
    <col min="13066" max="13066" width="4" style="1" customWidth="1"/>
    <col min="13067" max="13078" width="9.33203125" style="1" customWidth="1"/>
    <col min="13079" max="13312" width="9" style="1"/>
    <col min="13313" max="13314" width="3.33203125" style="1" customWidth="1"/>
    <col min="13315" max="13315" width="5.109375" style="1" customWidth="1"/>
    <col min="13316" max="13316" width="2.109375" style="1" customWidth="1"/>
    <col min="13317" max="13317" width="5.88671875" style="1" customWidth="1"/>
    <col min="13318" max="13318" width="6.33203125" style="1" customWidth="1"/>
    <col min="13319" max="13319" width="6.88671875" style="1" customWidth="1"/>
    <col min="13320" max="13321" width="8.88671875" style="1" customWidth="1"/>
    <col min="13322" max="13322" width="4" style="1" customWidth="1"/>
    <col min="13323" max="13334" width="9.33203125" style="1" customWidth="1"/>
    <col min="13335" max="13568" width="9" style="1"/>
    <col min="13569" max="13570" width="3.33203125" style="1" customWidth="1"/>
    <col min="13571" max="13571" width="5.109375" style="1" customWidth="1"/>
    <col min="13572" max="13572" width="2.109375" style="1" customWidth="1"/>
    <col min="13573" max="13573" width="5.88671875" style="1" customWidth="1"/>
    <col min="13574" max="13574" width="6.33203125" style="1" customWidth="1"/>
    <col min="13575" max="13575" width="6.88671875" style="1" customWidth="1"/>
    <col min="13576" max="13577" width="8.88671875" style="1" customWidth="1"/>
    <col min="13578" max="13578" width="4" style="1" customWidth="1"/>
    <col min="13579" max="13590" width="9.33203125" style="1" customWidth="1"/>
    <col min="13591" max="13824" width="9" style="1"/>
    <col min="13825" max="13826" width="3.33203125" style="1" customWidth="1"/>
    <col min="13827" max="13827" width="5.109375" style="1" customWidth="1"/>
    <col min="13828" max="13828" width="2.109375" style="1" customWidth="1"/>
    <col min="13829" max="13829" width="5.88671875" style="1" customWidth="1"/>
    <col min="13830" max="13830" width="6.33203125" style="1" customWidth="1"/>
    <col min="13831" max="13831" width="6.88671875" style="1" customWidth="1"/>
    <col min="13832" max="13833" width="8.88671875" style="1" customWidth="1"/>
    <col min="13834" max="13834" width="4" style="1" customWidth="1"/>
    <col min="13835" max="13846" width="9.33203125" style="1" customWidth="1"/>
    <col min="13847" max="14080" width="9" style="1"/>
    <col min="14081" max="14082" width="3.33203125" style="1" customWidth="1"/>
    <col min="14083" max="14083" width="5.109375" style="1" customWidth="1"/>
    <col min="14084" max="14084" width="2.109375" style="1" customWidth="1"/>
    <col min="14085" max="14085" width="5.88671875" style="1" customWidth="1"/>
    <col min="14086" max="14086" width="6.33203125" style="1" customWidth="1"/>
    <col min="14087" max="14087" width="6.88671875" style="1" customWidth="1"/>
    <col min="14088" max="14089" width="8.88671875" style="1" customWidth="1"/>
    <col min="14090" max="14090" width="4" style="1" customWidth="1"/>
    <col min="14091" max="14102" width="9.33203125" style="1" customWidth="1"/>
    <col min="14103" max="14336" width="9" style="1"/>
    <col min="14337" max="14338" width="3.33203125" style="1" customWidth="1"/>
    <col min="14339" max="14339" width="5.109375" style="1" customWidth="1"/>
    <col min="14340" max="14340" width="2.109375" style="1" customWidth="1"/>
    <col min="14341" max="14341" width="5.88671875" style="1" customWidth="1"/>
    <col min="14342" max="14342" width="6.33203125" style="1" customWidth="1"/>
    <col min="14343" max="14343" width="6.88671875" style="1" customWidth="1"/>
    <col min="14344" max="14345" width="8.88671875" style="1" customWidth="1"/>
    <col min="14346" max="14346" width="4" style="1" customWidth="1"/>
    <col min="14347" max="14358" width="9.33203125" style="1" customWidth="1"/>
    <col min="14359" max="14592" width="9" style="1"/>
    <col min="14593" max="14594" width="3.33203125" style="1" customWidth="1"/>
    <col min="14595" max="14595" width="5.109375" style="1" customWidth="1"/>
    <col min="14596" max="14596" width="2.109375" style="1" customWidth="1"/>
    <col min="14597" max="14597" width="5.88671875" style="1" customWidth="1"/>
    <col min="14598" max="14598" width="6.33203125" style="1" customWidth="1"/>
    <col min="14599" max="14599" width="6.88671875" style="1" customWidth="1"/>
    <col min="14600" max="14601" width="8.88671875" style="1" customWidth="1"/>
    <col min="14602" max="14602" width="4" style="1" customWidth="1"/>
    <col min="14603" max="14614" width="9.33203125" style="1" customWidth="1"/>
    <col min="14615" max="14848" width="9" style="1"/>
    <col min="14849" max="14850" width="3.33203125" style="1" customWidth="1"/>
    <col min="14851" max="14851" width="5.109375" style="1" customWidth="1"/>
    <col min="14852" max="14852" width="2.109375" style="1" customWidth="1"/>
    <col min="14853" max="14853" width="5.88671875" style="1" customWidth="1"/>
    <col min="14854" max="14854" width="6.33203125" style="1" customWidth="1"/>
    <col min="14855" max="14855" width="6.88671875" style="1" customWidth="1"/>
    <col min="14856" max="14857" width="8.88671875" style="1" customWidth="1"/>
    <col min="14858" max="14858" width="4" style="1" customWidth="1"/>
    <col min="14859" max="14870" width="9.33203125" style="1" customWidth="1"/>
    <col min="14871" max="15104" width="9" style="1"/>
    <col min="15105" max="15106" width="3.33203125" style="1" customWidth="1"/>
    <col min="15107" max="15107" width="5.109375" style="1" customWidth="1"/>
    <col min="15108" max="15108" width="2.109375" style="1" customWidth="1"/>
    <col min="15109" max="15109" width="5.88671875" style="1" customWidth="1"/>
    <col min="15110" max="15110" width="6.33203125" style="1" customWidth="1"/>
    <col min="15111" max="15111" width="6.88671875" style="1" customWidth="1"/>
    <col min="15112" max="15113" width="8.88671875" style="1" customWidth="1"/>
    <col min="15114" max="15114" width="4" style="1" customWidth="1"/>
    <col min="15115" max="15126" width="9.33203125" style="1" customWidth="1"/>
    <col min="15127" max="15360" width="9" style="1"/>
    <col min="15361" max="15362" width="3.33203125" style="1" customWidth="1"/>
    <col min="15363" max="15363" width="5.109375" style="1" customWidth="1"/>
    <col min="15364" max="15364" width="2.109375" style="1" customWidth="1"/>
    <col min="15365" max="15365" width="5.88671875" style="1" customWidth="1"/>
    <col min="15366" max="15366" width="6.33203125" style="1" customWidth="1"/>
    <col min="15367" max="15367" width="6.88671875" style="1" customWidth="1"/>
    <col min="15368" max="15369" width="8.88671875" style="1" customWidth="1"/>
    <col min="15370" max="15370" width="4" style="1" customWidth="1"/>
    <col min="15371" max="15382" width="9.33203125" style="1" customWidth="1"/>
    <col min="15383" max="15616" width="9" style="1"/>
    <col min="15617" max="15618" width="3.33203125" style="1" customWidth="1"/>
    <col min="15619" max="15619" width="5.109375" style="1" customWidth="1"/>
    <col min="15620" max="15620" width="2.109375" style="1" customWidth="1"/>
    <col min="15621" max="15621" width="5.88671875" style="1" customWidth="1"/>
    <col min="15622" max="15622" width="6.33203125" style="1" customWidth="1"/>
    <col min="15623" max="15623" width="6.88671875" style="1" customWidth="1"/>
    <col min="15624" max="15625" width="8.88671875" style="1" customWidth="1"/>
    <col min="15626" max="15626" width="4" style="1" customWidth="1"/>
    <col min="15627" max="15638" width="9.33203125" style="1" customWidth="1"/>
    <col min="15639" max="15872" width="9" style="1"/>
    <col min="15873" max="15874" width="3.33203125" style="1" customWidth="1"/>
    <col min="15875" max="15875" width="5.109375" style="1" customWidth="1"/>
    <col min="15876" max="15876" width="2.109375" style="1" customWidth="1"/>
    <col min="15877" max="15877" width="5.88671875" style="1" customWidth="1"/>
    <col min="15878" max="15878" width="6.33203125" style="1" customWidth="1"/>
    <col min="15879" max="15879" width="6.88671875" style="1" customWidth="1"/>
    <col min="15880" max="15881" width="8.88671875" style="1" customWidth="1"/>
    <col min="15882" max="15882" width="4" style="1" customWidth="1"/>
    <col min="15883" max="15894" width="9.33203125" style="1" customWidth="1"/>
    <col min="15895" max="16128" width="9" style="1"/>
    <col min="16129" max="16130" width="3.33203125" style="1" customWidth="1"/>
    <col min="16131" max="16131" width="5.109375" style="1" customWidth="1"/>
    <col min="16132" max="16132" width="2.109375" style="1" customWidth="1"/>
    <col min="16133" max="16133" width="5.88671875" style="1" customWidth="1"/>
    <col min="16134" max="16134" width="6.33203125" style="1" customWidth="1"/>
    <col min="16135" max="16135" width="6.88671875" style="1" customWidth="1"/>
    <col min="16136" max="16137" width="8.88671875" style="1" customWidth="1"/>
    <col min="16138" max="16138" width="4" style="1" customWidth="1"/>
    <col min="16139" max="16150" width="9.33203125" style="1" customWidth="1"/>
    <col min="16151" max="16384" width="9" style="1"/>
  </cols>
  <sheetData>
    <row r="1" spans="1:22" x14ac:dyDescent="0.15">
      <c r="V1" s="2" t="s">
        <v>41</v>
      </c>
    </row>
    <row r="2" spans="1:22" s="7" customFormat="1" x14ac:dyDescent="0.15">
      <c r="A2" s="32"/>
      <c r="B2" s="33"/>
      <c r="C2" s="4"/>
      <c r="D2" s="4"/>
      <c r="E2" s="4"/>
      <c r="F2" s="4"/>
      <c r="G2" s="4"/>
      <c r="H2" s="4"/>
      <c r="I2" s="5" t="s">
        <v>7</v>
      </c>
      <c r="J2" s="6"/>
      <c r="K2" s="162" t="s">
        <v>8</v>
      </c>
      <c r="L2" s="162" t="s">
        <v>9</v>
      </c>
      <c r="M2" s="298" t="s">
        <v>10</v>
      </c>
      <c r="N2" s="298" t="s">
        <v>174</v>
      </c>
      <c r="O2" s="298" t="s">
        <v>175</v>
      </c>
      <c r="P2" s="298" t="s">
        <v>176</v>
      </c>
      <c r="Q2" s="298" t="s">
        <v>177</v>
      </c>
      <c r="R2" s="298" t="s">
        <v>178</v>
      </c>
      <c r="S2" s="298" t="s">
        <v>179</v>
      </c>
      <c r="T2" s="298" t="s">
        <v>180</v>
      </c>
      <c r="U2" s="298" t="s">
        <v>181</v>
      </c>
      <c r="V2" s="298" t="s">
        <v>182</v>
      </c>
    </row>
    <row r="3" spans="1:22" s="7" customFormat="1" ht="30.05" customHeight="1" x14ac:dyDescent="0.15">
      <c r="A3" s="34"/>
      <c r="B3" s="35"/>
      <c r="C3" s="9" t="s">
        <v>42</v>
      </c>
      <c r="D3" s="9"/>
      <c r="E3" s="9" t="s">
        <v>43</v>
      </c>
      <c r="F3" s="9"/>
      <c r="G3" s="9"/>
      <c r="H3" s="9"/>
      <c r="I3" s="9"/>
      <c r="J3" s="10"/>
      <c r="K3" s="11" t="s">
        <v>11</v>
      </c>
      <c r="L3" s="11" t="s">
        <v>12</v>
      </c>
      <c r="M3" s="309"/>
      <c r="N3" s="299"/>
      <c r="O3" s="299"/>
      <c r="P3" s="299"/>
      <c r="Q3" s="299"/>
      <c r="R3" s="299"/>
      <c r="S3" s="299"/>
      <c r="T3" s="299"/>
      <c r="U3" s="299"/>
      <c r="V3" s="299"/>
    </row>
    <row r="4" spans="1:22" s="7" customFormat="1" ht="15.7" customHeight="1" x14ac:dyDescent="0.15">
      <c r="A4" s="300" t="s">
        <v>183</v>
      </c>
      <c r="B4" s="303" t="s">
        <v>13</v>
      </c>
      <c r="C4" s="36">
        <v>1</v>
      </c>
      <c r="D4" s="304" t="s">
        <v>44</v>
      </c>
      <c r="E4" s="305"/>
      <c r="F4" s="305"/>
      <c r="G4" s="305"/>
      <c r="H4" s="305"/>
      <c r="I4" s="305"/>
      <c r="J4" s="12" t="s">
        <v>184</v>
      </c>
      <c r="K4" s="37">
        <f>K5+K9</f>
        <v>74091</v>
      </c>
      <c r="L4" s="37">
        <f t="shared" ref="L4:V4" si="0">L5+L9</f>
        <v>75245</v>
      </c>
      <c r="M4" s="37">
        <f t="shared" si="0"/>
        <v>74070</v>
      </c>
      <c r="N4" s="37">
        <f t="shared" si="0"/>
        <v>73958</v>
      </c>
      <c r="O4" s="37">
        <f t="shared" si="0"/>
        <v>73958</v>
      </c>
      <c r="P4" s="37">
        <f t="shared" si="0"/>
        <v>73958</v>
      </c>
      <c r="Q4" s="37">
        <f t="shared" si="0"/>
        <v>73958</v>
      </c>
      <c r="R4" s="37">
        <f t="shared" si="0"/>
        <v>73958</v>
      </c>
      <c r="S4" s="37">
        <f t="shared" si="0"/>
        <v>73958</v>
      </c>
      <c r="T4" s="37">
        <f t="shared" si="0"/>
        <v>73958</v>
      </c>
      <c r="U4" s="37">
        <f t="shared" si="0"/>
        <v>73958</v>
      </c>
      <c r="V4" s="37">
        <f t="shared" si="0"/>
        <v>73958</v>
      </c>
    </row>
    <row r="5" spans="1:22" s="13" customFormat="1" ht="15.7" customHeight="1" x14ac:dyDescent="0.15">
      <c r="A5" s="301"/>
      <c r="B5" s="303"/>
      <c r="C5" s="38" t="s">
        <v>185</v>
      </c>
      <c r="D5" s="39"/>
      <c r="E5" s="306" t="s">
        <v>14</v>
      </c>
      <c r="F5" s="306"/>
      <c r="G5" s="306"/>
      <c r="H5" s="306"/>
      <c r="I5" s="307"/>
      <c r="J5" s="12" t="s">
        <v>186</v>
      </c>
      <c r="K5" s="37">
        <f>K6+K7+K8</f>
        <v>13930</v>
      </c>
      <c r="L5" s="37">
        <f t="shared" ref="L5:V5" si="1">L6+L7+L8</f>
        <v>13765</v>
      </c>
      <c r="M5" s="37">
        <f t="shared" si="1"/>
        <v>13958</v>
      </c>
      <c r="N5" s="37">
        <f t="shared" si="1"/>
        <v>13958</v>
      </c>
      <c r="O5" s="37">
        <f t="shared" si="1"/>
        <v>13958</v>
      </c>
      <c r="P5" s="37">
        <f t="shared" si="1"/>
        <v>13958</v>
      </c>
      <c r="Q5" s="37">
        <f t="shared" si="1"/>
        <v>13958</v>
      </c>
      <c r="R5" s="37">
        <f t="shared" si="1"/>
        <v>13958</v>
      </c>
      <c r="S5" s="37">
        <f t="shared" si="1"/>
        <v>13958</v>
      </c>
      <c r="T5" s="37">
        <f t="shared" si="1"/>
        <v>13958</v>
      </c>
      <c r="U5" s="37">
        <f t="shared" si="1"/>
        <v>13958</v>
      </c>
      <c r="V5" s="37">
        <f t="shared" si="1"/>
        <v>13958</v>
      </c>
    </row>
    <row r="6" spans="1:22" s="13" customFormat="1" ht="15.7" customHeight="1" x14ac:dyDescent="0.15">
      <c r="A6" s="301"/>
      <c r="B6" s="303"/>
      <c r="C6" s="40"/>
      <c r="D6" s="14"/>
      <c r="E6" s="41" t="s">
        <v>187</v>
      </c>
      <c r="F6" s="306" t="s">
        <v>15</v>
      </c>
      <c r="G6" s="306"/>
      <c r="H6" s="306"/>
      <c r="I6" s="306"/>
      <c r="J6" s="308"/>
      <c r="K6" s="42">
        <v>13930</v>
      </c>
      <c r="L6" s="42">
        <f>13721+44</f>
        <v>13765</v>
      </c>
      <c r="M6" s="42">
        <v>13958</v>
      </c>
      <c r="N6" s="42">
        <v>13958</v>
      </c>
      <c r="O6" s="42">
        <v>13958</v>
      </c>
      <c r="P6" s="42">
        <v>13958</v>
      </c>
      <c r="Q6" s="42">
        <v>13958</v>
      </c>
      <c r="R6" s="42">
        <v>13958</v>
      </c>
      <c r="S6" s="42">
        <v>13958</v>
      </c>
      <c r="T6" s="42">
        <v>13958</v>
      </c>
      <c r="U6" s="42">
        <v>13958</v>
      </c>
      <c r="V6" s="42">
        <v>13958</v>
      </c>
    </row>
    <row r="7" spans="1:22" s="13" customFormat="1" ht="15.7" customHeight="1" x14ac:dyDescent="0.15">
      <c r="A7" s="301"/>
      <c r="B7" s="303"/>
      <c r="C7" s="40"/>
      <c r="D7" s="14"/>
      <c r="E7" s="41" t="s">
        <v>188</v>
      </c>
      <c r="F7" s="306" t="s">
        <v>16</v>
      </c>
      <c r="G7" s="306"/>
      <c r="H7" s="306"/>
      <c r="I7" s="307"/>
      <c r="J7" s="12" t="s">
        <v>189</v>
      </c>
      <c r="K7" s="42"/>
      <c r="L7" s="42"/>
      <c r="M7" s="42"/>
      <c r="N7" s="42"/>
      <c r="O7" s="42"/>
      <c r="P7" s="42"/>
      <c r="Q7" s="42"/>
      <c r="R7" s="42"/>
      <c r="S7" s="42"/>
      <c r="T7" s="42"/>
      <c r="U7" s="42"/>
      <c r="V7" s="42"/>
    </row>
    <row r="8" spans="1:22" s="13" customFormat="1" ht="15.7" customHeight="1" x14ac:dyDescent="0.15">
      <c r="A8" s="301"/>
      <c r="B8" s="303"/>
      <c r="C8" s="40"/>
      <c r="D8" s="14"/>
      <c r="E8" s="41" t="s">
        <v>190</v>
      </c>
      <c r="F8" s="306" t="s">
        <v>17</v>
      </c>
      <c r="G8" s="306"/>
      <c r="H8" s="306"/>
      <c r="I8" s="306"/>
      <c r="J8" s="308"/>
      <c r="K8" s="42"/>
      <c r="L8" s="42"/>
      <c r="M8" s="42"/>
      <c r="N8" s="42"/>
      <c r="O8" s="42"/>
      <c r="P8" s="42"/>
      <c r="Q8" s="42"/>
      <c r="R8" s="42"/>
      <c r="S8" s="42"/>
      <c r="T8" s="42"/>
      <c r="U8" s="42"/>
      <c r="V8" s="42"/>
    </row>
    <row r="9" spans="1:22" s="13" customFormat="1" ht="15.7" customHeight="1" x14ac:dyDescent="0.15">
      <c r="A9" s="301"/>
      <c r="B9" s="303"/>
      <c r="C9" s="38" t="s">
        <v>191</v>
      </c>
      <c r="D9" s="39"/>
      <c r="E9" s="306" t="s">
        <v>18</v>
      </c>
      <c r="F9" s="306"/>
      <c r="G9" s="306"/>
      <c r="H9" s="306"/>
      <c r="I9" s="306"/>
      <c r="J9" s="308"/>
      <c r="K9" s="37">
        <f>K10+K11</f>
        <v>60161</v>
      </c>
      <c r="L9" s="37">
        <f t="shared" ref="L9:V9" si="2">L10+L11</f>
        <v>61480</v>
      </c>
      <c r="M9" s="37">
        <f t="shared" si="2"/>
        <v>60112</v>
      </c>
      <c r="N9" s="37">
        <f t="shared" si="2"/>
        <v>60000</v>
      </c>
      <c r="O9" s="37">
        <f t="shared" si="2"/>
        <v>60000</v>
      </c>
      <c r="P9" s="37">
        <f t="shared" si="2"/>
        <v>60000</v>
      </c>
      <c r="Q9" s="37">
        <f t="shared" si="2"/>
        <v>60000</v>
      </c>
      <c r="R9" s="37">
        <f t="shared" si="2"/>
        <v>60000</v>
      </c>
      <c r="S9" s="37">
        <f t="shared" si="2"/>
        <v>60000</v>
      </c>
      <c r="T9" s="37">
        <f t="shared" si="2"/>
        <v>60000</v>
      </c>
      <c r="U9" s="37">
        <f t="shared" si="2"/>
        <v>60000</v>
      </c>
      <c r="V9" s="37">
        <f t="shared" si="2"/>
        <v>60000</v>
      </c>
    </row>
    <row r="10" spans="1:22" s="13" customFormat="1" ht="15.7" customHeight="1" x14ac:dyDescent="0.15">
      <c r="A10" s="301"/>
      <c r="B10" s="303"/>
      <c r="C10" s="43"/>
      <c r="D10" s="15"/>
      <c r="E10" s="44" t="s">
        <v>192</v>
      </c>
      <c r="F10" s="310" t="s">
        <v>48</v>
      </c>
      <c r="G10" s="310"/>
      <c r="H10" s="310"/>
      <c r="I10" s="310"/>
      <c r="J10" s="314"/>
      <c r="K10" s="42">
        <v>60161</v>
      </c>
      <c r="L10" s="42">
        <f>83765-22285</f>
        <v>61480</v>
      </c>
      <c r="M10" s="42">
        <f>82883-M25</f>
        <v>60112</v>
      </c>
      <c r="N10" s="42">
        <v>60000</v>
      </c>
      <c r="O10" s="42">
        <v>60000</v>
      </c>
      <c r="P10" s="42">
        <v>60000</v>
      </c>
      <c r="Q10" s="42">
        <v>60000</v>
      </c>
      <c r="R10" s="42">
        <v>60000</v>
      </c>
      <c r="S10" s="42">
        <v>60000</v>
      </c>
      <c r="T10" s="42">
        <v>60000</v>
      </c>
      <c r="U10" s="42">
        <v>60000</v>
      </c>
      <c r="V10" s="42">
        <v>60000</v>
      </c>
    </row>
    <row r="11" spans="1:22" s="13" customFormat="1" ht="15.7" customHeight="1" x14ac:dyDescent="0.15">
      <c r="A11" s="301"/>
      <c r="B11" s="303"/>
      <c r="C11" s="45"/>
      <c r="D11" s="19"/>
      <c r="E11" s="41" t="s">
        <v>188</v>
      </c>
      <c r="F11" s="306" t="s">
        <v>17</v>
      </c>
      <c r="G11" s="306"/>
      <c r="H11" s="306"/>
      <c r="I11" s="306"/>
      <c r="J11" s="308"/>
      <c r="K11" s="42"/>
      <c r="L11" s="42"/>
      <c r="M11" s="42"/>
      <c r="N11" s="42"/>
      <c r="O11" s="42"/>
      <c r="P11" s="42"/>
      <c r="Q11" s="42"/>
      <c r="R11" s="42"/>
      <c r="S11" s="42"/>
      <c r="T11" s="42"/>
      <c r="U11" s="42"/>
      <c r="V11" s="42"/>
    </row>
    <row r="12" spans="1:22" s="13" customFormat="1" ht="15.7" customHeight="1" x14ac:dyDescent="0.15">
      <c r="A12" s="301"/>
      <c r="B12" s="303" t="s">
        <v>19</v>
      </c>
      <c r="C12" s="46" t="s">
        <v>193</v>
      </c>
      <c r="D12" s="306" t="s">
        <v>50</v>
      </c>
      <c r="E12" s="306"/>
      <c r="F12" s="306"/>
      <c r="G12" s="306"/>
      <c r="H12" s="306"/>
      <c r="I12" s="306"/>
      <c r="J12" s="12" t="s">
        <v>194</v>
      </c>
      <c r="K12" s="37">
        <f>K13+K17</f>
        <v>44752</v>
      </c>
      <c r="L12" s="37">
        <f t="shared" ref="L12:V12" si="3">L13+L17</f>
        <v>38776</v>
      </c>
      <c r="M12" s="37">
        <f t="shared" si="3"/>
        <v>43928</v>
      </c>
      <c r="N12" s="37">
        <f t="shared" si="3"/>
        <v>42803</v>
      </c>
      <c r="O12" s="37">
        <f t="shared" si="3"/>
        <v>41833</v>
      </c>
      <c r="P12" s="37">
        <f t="shared" si="3"/>
        <v>40920</v>
      </c>
      <c r="Q12" s="37">
        <f t="shared" si="3"/>
        <v>39986</v>
      </c>
      <c r="R12" s="37">
        <f t="shared" si="3"/>
        <v>38911</v>
      </c>
      <c r="S12" s="37">
        <f t="shared" si="3"/>
        <v>37816</v>
      </c>
      <c r="T12" s="37">
        <f t="shared" si="3"/>
        <v>36592</v>
      </c>
      <c r="U12" s="37">
        <f t="shared" si="3"/>
        <v>35331</v>
      </c>
      <c r="V12" s="37">
        <f t="shared" si="3"/>
        <v>34301</v>
      </c>
    </row>
    <row r="13" spans="1:22" s="13" customFormat="1" ht="15.7" customHeight="1" x14ac:dyDescent="0.15">
      <c r="A13" s="301"/>
      <c r="B13" s="303"/>
      <c r="C13" s="38" t="s">
        <v>185</v>
      </c>
      <c r="D13" s="39"/>
      <c r="E13" s="306" t="s">
        <v>20</v>
      </c>
      <c r="F13" s="306"/>
      <c r="G13" s="306"/>
      <c r="H13" s="306"/>
      <c r="I13" s="306"/>
      <c r="J13" s="308"/>
      <c r="K13" s="37">
        <f>K14+K16</f>
        <v>27516</v>
      </c>
      <c r="L13" s="37">
        <f t="shared" ref="L13:V13" si="4">L14+L16</f>
        <v>22576</v>
      </c>
      <c r="M13" s="37">
        <f t="shared" si="4"/>
        <v>28785</v>
      </c>
      <c r="N13" s="37">
        <f t="shared" si="4"/>
        <v>28700</v>
      </c>
      <c r="O13" s="37">
        <f t="shared" si="4"/>
        <v>28700</v>
      </c>
      <c r="P13" s="37">
        <f t="shared" si="4"/>
        <v>28700</v>
      </c>
      <c r="Q13" s="37">
        <f t="shared" si="4"/>
        <v>28700</v>
      </c>
      <c r="R13" s="37">
        <f t="shared" si="4"/>
        <v>28700</v>
      </c>
      <c r="S13" s="37">
        <f t="shared" si="4"/>
        <v>28700</v>
      </c>
      <c r="T13" s="37">
        <f t="shared" si="4"/>
        <v>28700</v>
      </c>
      <c r="U13" s="37">
        <f t="shared" si="4"/>
        <v>28700</v>
      </c>
      <c r="V13" s="37">
        <f t="shared" si="4"/>
        <v>28700</v>
      </c>
    </row>
    <row r="14" spans="1:22" s="13" customFormat="1" ht="15.7" customHeight="1" x14ac:dyDescent="0.15">
      <c r="A14" s="301"/>
      <c r="B14" s="303"/>
      <c r="C14" s="43"/>
      <c r="D14" s="15"/>
      <c r="E14" s="44" t="s">
        <v>192</v>
      </c>
      <c r="F14" s="310" t="s">
        <v>21</v>
      </c>
      <c r="G14" s="306"/>
      <c r="H14" s="306"/>
      <c r="I14" s="306"/>
      <c r="J14" s="308"/>
      <c r="K14" s="42"/>
      <c r="L14" s="42"/>
      <c r="M14" s="42"/>
      <c r="N14" s="42"/>
      <c r="O14" s="42"/>
      <c r="P14" s="42"/>
      <c r="Q14" s="42"/>
      <c r="R14" s="42"/>
      <c r="S14" s="42"/>
      <c r="T14" s="42"/>
      <c r="U14" s="42"/>
      <c r="V14" s="42"/>
    </row>
    <row r="15" spans="1:22" s="13" customFormat="1" ht="15.7" customHeight="1" x14ac:dyDescent="0.15">
      <c r="A15" s="301"/>
      <c r="B15" s="303"/>
      <c r="C15" s="47"/>
      <c r="D15" s="48"/>
      <c r="E15" s="175"/>
      <c r="F15" s="49"/>
      <c r="G15" s="311" t="s">
        <v>51</v>
      </c>
      <c r="H15" s="307"/>
      <c r="I15" s="307"/>
      <c r="J15" s="312"/>
      <c r="K15" s="42"/>
      <c r="L15" s="42"/>
      <c r="M15" s="42"/>
      <c r="N15" s="42"/>
      <c r="O15" s="42"/>
      <c r="P15" s="42"/>
      <c r="Q15" s="42"/>
      <c r="R15" s="42"/>
      <c r="S15" s="42"/>
      <c r="T15" s="42"/>
      <c r="U15" s="42"/>
      <c r="V15" s="42"/>
    </row>
    <row r="16" spans="1:22" s="13" customFormat="1" ht="15.7" customHeight="1" x14ac:dyDescent="0.15">
      <c r="A16" s="301"/>
      <c r="B16" s="303"/>
      <c r="C16" s="45"/>
      <c r="D16" s="19"/>
      <c r="E16" s="41" t="s">
        <v>188</v>
      </c>
      <c r="F16" s="306" t="s">
        <v>17</v>
      </c>
      <c r="G16" s="306"/>
      <c r="H16" s="307"/>
      <c r="I16" s="307"/>
      <c r="J16" s="312"/>
      <c r="K16" s="42">
        <v>27516</v>
      </c>
      <c r="L16" s="42">
        <f>28786-6210</f>
        <v>22576</v>
      </c>
      <c r="M16" s="42">
        <v>28785</v>
      </c>
      <c r="N16" s="42">
        <v>28700</v>
      </c>
      <c r="O16" s="42">
        <v>28700</v>
      </c>
      <c r="P16" s="42">
        <v>28700</v>
      </c>
      <c r="Q16" s="42">
        <v>28700</v>
      </c>
      <c r="R16" s="42">
        <v>28700</v>
      </c>
      <c r="S16" s="42">
        <v>28700</v>
      </c>
      <c r="T16" s="42">
        <v>28700</v>
      </c>
      <c r="U16" s="42">
        <v>28700</v>
      </c>
      <c r="V16" s="42">
        <v>28700</v>
      </c>
    </row>
    <row r="17" spans="1:22" s="13" customFormat="1" ht="15.7" customHeight="1" x14ac:dyDescent="0.15">
      <c r="A17" s="301"/>
      <c r="B17" s="303"/>
      <c r="C17" s="38" t="s">
        <v>191</v>
      </c>
      <c r="D17" s="39"/>
      <c r="E17" s="306" t="s">
        <v>22</v>
      </c>
      <c r="F17" s="306"/>
      <c r="G17" s="306"/>
      <c r="H17" s="306"/>
      <c r="I17" s="306"/>
      <c r="J17" s="308"/>
      <c r="K17" s="37">
        <f>K18+K20</f>
        <v>17236</v>
      </c>
      <c r="L17" s="37">
        <f t="shared" ref="L17:V17" si="5">L18+L20</f>
        <v>16200</v>
      </c>
      <c r="M17" s="37">
        <f t="shared" si="5"/>
        <v>15143</v>
      </c>
      <c r="N17" s="37">
        <f t="shared" si="5"/>
        <v>14103</v>
      </c>
      <c r="O17" s="37">
        <f t="shared" si="5"/>
        <v>13133</v>
      </c>
      <c r="P17" s="37">
        <f t="shared" si="5"/>
        <v>12220</v>
      </c>
      <c r="Q17" s="37">
        <f t="shared" si="5"/>
        <v>11286</v>
      </c>
      <c r="R17" s="37">
        <f t="shared" si="5"/>
        <v>10211</v>
      </c>
      <c r="S17" s="37">
        <f t="shared" si="5"/>
        <v>9116</v>
      </c>
      <c r="T17" s="37">
        <f t="shared" si="5"/>
        <v>7892</v>
      </c>
      <c r="U17" s="37">
        <f t="shared" si="5"/>
        <v>6631</v>
      </c>
      <c r="V17" s="37">
        <f t="shared" si="5"/>
        <v>5601</v>
      </c>
    </row>
    <row r="18" spans="1:22" s="13" customFormat="1" ht="15.7" customHeight="1" x14ac:dyDescent="0.15">
      <c r="A18" s="301"/>
      <c r="B18" s="303"/>
      <c r="C18" s="43"/>
      <c r="D18" s="15"/>
      <c r="E18" s="44" t="s">
        <v>192</v>
      </c>
      <c r="F18" s="310" t="s">
        <v>23</v>
      </c>
      <c r="G18" s="306"/>
      <c r="H18" s="306"/>
      <c r="I18" s="306"/>
      <c r="J18" s="308"/>
      <c r="K18" s="42">
        <v>17236</v>
      </c>
      <c r="L18" s="42">
        <v>16200</v>
      </c>
      <c r="M18" s="42">
        <v>15143</v>
      </c>
      <c r="N18" s="42">
        <f>14064+39</f>
        <v>14103</v>
      </c>
      <c r="O18" s="42">
        <f>12960+36+137</f>
        <v>13133</v>
      </c>
      <c r="P18" s="42">
        <f>11836+176+208</f>
        <v>12220</v>
      </c>
      <c r="Q18" s="42">
        <f>10687+599</f>
        <v>11286</v>
      </c>
      <c r="R18" s="42">
        <f>9514+697</f>
        <v>10211</v>
      </c>
      <c r="S18" s="42">
        <f>8315+801</f>
        <v>9116</v>
      </c>
      <c r="T18" s="42">
        <f>7091+801</f>
        <v>7892</v>
      </c>
      <c r="U18" s="42">
        <f>5841+790</f>
        <v>6631</v>
      </c>
      <c r="V18" s="42">
        <f>4811+790</f>
        <v>5601</v>
      </c>
    </row>
    <row r="19" spans="1:22" s="13" customFormat="1" ht="15.7" customHeight="1" x14ac:dyDescent="0.15">
      <c r="A19" s="301"/>
      <c r="B19" s="303"/>
      <c r="C19" s="50"/>
      <c r="D19" s="17"/>
      <c r="E19" s="51"/>
      <c r="F19" s="176"/>
      <c r="G19" s="311" t="s">
        <v>52</v>
      </c>
      <c r="H19" s="305"/>
      <c r="I19" s="305"/>
      <c r="J19" s="313"/>
      <c r="K19" s="42"/>
      <c r="L19" s="42"/>
      <c r="M19" s="42"/>
      <c r="N19" s="42"/>
      <c r="O19" s="42"/>
      <c r="P19" s="42"/>
      <c r="Q19" s="42"/>
      <c r="R19" s="42"/>
      <c r="S19" s="42"/>
      <c r="T19" s="42"/>
      <c r="U19" s="42"/>
      <c r="V19" s="42"/>
    </row>
    <row r="20" spans="1:22" s="13" customFormat="1" ht="15.7" customHeight="1" x14ac:dyDescent="0.15">
      <c r="A20" s="301"/>
      <c r="B20" s="303"/>
      <c r="C20" s="45"/>
      <c r="D20" s="19"/>
      <c r="E20" s="41" t="s">
        <v>46</v>
      </c>
      <c r="F20" s="306" t="s">
        <v>17</v>
      </c>
      <c r="G20" s="306"/>
      <c r="H20" s="307"/>
      <c r="I20" s="307"/>
      <c r="J20" s="312"/>
      <c r="K20" s="42"/>
      <c r="L20" s="42"/>
      <c r="M20" s="42"/>
      <c r="N20" s="42"/>
      <c r="O20" s="42"/>
      <c r="P20" s="42"/>
      <c r="Q20" s="42"/>
      <c r="R20" s="42"/>
      <c r="S20" s="42"/>
      <c r="T20" s="42"/>
      <c r="U20" s="42"/>
      <c r="V20" s="42"/>
    </row>
    <row r="21" spans="1:22" s="13" customFormat="1" ht="15.7" customHeight="1" x14ac:dyDescent="0.15">
      <c r="A21" s="302"/>
      <c r="B21" s="52"/>
      <c r="C21" s="53" t="s">
        <v>53</v>
      </c>
      <c r="D21" s="18"/>
      <c r="E21" s="306" t="s">
        <v>54</v>
      </c>
      <c r="F21" s="306"/>
      <c r="G21" s="179"/>
      <c r="H21" s="306" t="s">
        <v>55</v>
      </c>
      <c r="I21" s="306"/>
      <c r="J21" s="12" t="s">
        <v>56</v>
      </c>
      <c r="K21" s="37">
        <f>K4-K12</f>
        <v>29339</v>
      </c>
      <c r="L21" s="37">
        <f t="shared" ref="L21:V21" si="6">L4-L12</f>
        <v>36469</v>
      </c>
      <c r="M21" s="37">
        <f t="shared" si="6"/>
        <v>30142</v>
      </c>
      <c r="N21" s="37">
        <f t="shared" si="6"/>
        <v>31155</v>
      </c>
      <c r="O21" s="37">
        <f t="shared" si="6"/>
        <v>32125</v>
      </c>
      <c r="P21" s="37">
        <f t="shared" si="6"/>
        <v>33038</v>
      </c>
      <c r="Q21" s="37">
        <f t="shared" si="6"/>
        <v>33972</v>
      </c>
      <c r="R21" s="37">
        <f t="shared" si="6"/>
        <v>35047</v>
      </c>
      <c r="S21" s="37">
        <f t="shared" si="6"/>
        <v>36142</v>
      </c>
      <c r="T21" s="37">
        <f t="shared" si="6"/>
        <v>37366</v>
      </c>
      <c r="U21" s="37">
        <f t="shared" si="6"/>
        <v>38627</v>
      </c>
      <c r="V21" s="37">
        <f t="shared" si="6"/>
        <v>39657</v>
      </c>
    </row>
    <row r="22" spans="1:22" s="13" customFormat="1" ht="15.7" customHeight="1" x14ac:dyDescent="0.15">
      <c r="A22" s="300" t="s">
        <v>57</v>
      </c>
      <c r="B22" s="303" t="s">
        <v>26</v>
      </c>
      <c r="C22" s="36">
        <v>1</v>
      </c>
      <c r="D22" s="54"/>
      <c r="E22" s="306" t="s">
        <v>26</v>
      </c>
      <c r="F22" s="307"/>
      <c r="G22" s="307"/>
      <c r="H22" s="307"/>
      <c r="I22" s="307"/>
      <c r="J22" s="20" t="s">
        <v>58</v>
      </c>
      <c r="K22" s="59">
        <f>SUM(K23,K25:K30)</f>
        <v>29348</v>
      </c>
      <c r="L22" s="59">
        <f t="shared" ref="L22:V22" si="7">SUM(L23,L25:L30)</f>
        <v>25389</v>
      </c>
      <c r="M22" s="59">
        <f t="shared" si="7"/>
        <v>28771</v>
      </c>
      <c r="N22" s="59">
        <f t="shared" si="7"/>
        <v>43838</v>
      </c>
      <c r="O22" s="59">
        <f t="shared" si="7"/>
        <v>54795</v>
      </c>
      <c r="P22" s="59">
        <f t="shared" si="7"/>
        <v>56508</v>
      </c>
      <c r="Q22" s="59">
        <f t="shared" si="7"/>
        <v>38223</v>
      </c>
      <c r="R22" s="59">
        <f t="shared" si="7"/>
        <v>39321</v>
      </c>
      <c r="S22" s="59">
        <f t="shared" si="7"/>
        <v>22925</v>
      </c>
      <c r="T22" s="59">
        <f t="shared" si="7"/>
        <v>22924</v>
      </c>
      <c r="U22" s="59">
        <f t="shared" si="7"/>
        <v>22913</v>
      </c>
      <c r="V22" s="59">
        <f t="shared" si="7"/>
        <v>23158</v>
      </c>
    </row>
    <row r="23" spans="1:22" s="13" customFormat="1" ht="15.7" customHeight="1" x14ac:dyDescent="0.15">
      <c r="A23" s="315"/>
      <c r="B23" s="303"/>
      <c r="C23" s="55" t="s">
        <v>45</v>
      </c>
      <c r="D23" s="56"/>
      <c r="E23" s="306" t="s">
        <v>59</v>
      </c>
      <c r="F23" s="307"/>
      <c r="G23" s="307"/>
      <c r="H23" s="307"/>
      <c r="I23" s="307"/>
      <c r="J23" s="312"/>
      <c r="K23" s="168"/>
      <c r="L23" s="168"/>
      <c r="M23" s="168">
        <v>3000</v>
      </c>
      <c r="N23" s="168">
        <v>10500</v>
      </c>
      <c r="O23" s="168">
        <v>16000</v>
      </c>
      <c r="P23" s="168">
        <v>16500</v>
      </c>
      <c r="Q23" s="168">
        <v>7500</v>
      </c>
      <c r="R23" s="168">
        <v>8000</v>
      </c>
      <c r="S23" s="168"/>
      <c r="T23" s="168"/>
      <c r="U23" s="168"/>
      <c r="V23" s="168"/>
    </row>
    <row r="24" spans="1:22" s="13" customFormat="1" ht="15.7" customHeight="1" x14ac:dyDescent="0.15">
      <c r="A24" s="315"/>
      <c r="B24" s="303"/>
      <c r="C24" s="57"/>
      <c r="D24" s="58"/>
      <c r="E24" s="311" t="s">
        <v>27</v>
      </c>
      <c r="F24" s="306"/>
      <c r="G24" s="306"/>
      <c r="H24" s="306"/>
      <c r="I24" s="306"/>
      <c r="J24" s="308"/>
      <c r="K24" s="168"/>
      <c r="L24" s="168"/>
      <c r="M24" s="168"/>
      <c r="N24" s="168"/>
      <c r="O24" s="168"/>
      <c r="P24" s="168"/>
      <c r="Q24" s="168"/>
      <c r="R24" s="168"/>
      <c r="S24" s="168"/>
      <c r="T24" s="168"/>
      <c r="U24" s="168"/>
      <c r="V24" s="168"/>
    </row>
    <row r="25" spans="1:22" s="13" customFormat="1" ht="15.7" customHeight="1" x14ac:dyDescent="0.15">
      <c r="A25" s="315"/>
      <c r="B25" s="303"/>
      <c r="C25" s="55" t="s">
        <v>47</v>
      </c>
      <c r="D25" s="56"/>
      <c r="E25" s="306" t="s">
        <v>60</v>
      </c>
      <c r="F25" s="307"/>
      <c r="G25" s="307"/>
      <c r="H25" s="307"/>
      <c r="I25" s="307"/>
      <c r="J25" s="312"/>
      <c r="K25" s="168">
        <v>21809</v>
      </c>
      <c r="L25" s="168">
        <v>22285</v>
      </c>
      <c r="M25" s="168">
        <v>22771</v>
      </c>
      <c r="N25" s="168">
        <v>22838</v>
      </c>
      <c r="O25" s="168">
        <v>22795</v>
      </c>
      <c r="P25" s="168">
        <v>23508</v>
      </c>
      <c r="Q25" s="168">
        <v>23223</v>
      </c>
      <c r="R25" s="168">
        <v>23321</v>
      </c>
      <c r="S25" s="168">
        <v>22925</v>
      </c>
      <c r="T25" s="168">
        <v>22924</v>
      </c>
      <c r="U25" s="168">
        <v>22913</v>
      </c>
      <c r="V25" s="168">
        <v>23158</v>
      </c>
    </row>
    <row r="26" spans="1:22" s="13" customFormat="1" ht="15.7" customHeight="1" x14ac:dyDescent="0.15">
      <c r="A26" s="315"/>
      <c r="B26" s="303"/>
      <c r="C26" s="55" t="s">
        <v>5</v>
      </c>
      <c r="D26" s="56"/>
      <c r="E26" s="306" t="s">
        <v>61</v>
      </c>
      <c r="F26" s="307"/>
      <c r="G26" s="307"/>
      <c r="H26" s="307"/>
      <c r="I26" s="307"/>
      <c r="J26" s="312"/>
      <c r="K26" s="168"/>
      <c r="L26" s="168"/>
      <c r="M26" s="168"/>
      <c r="N26" s="168"/>
      <c r="O26" s="168"/>
      <c r="P26" s="168"/>
      <c r="Q26" s="168"/>
      <c r="R26" s="168"/>
      <c r="S26" s="168"/>
      <c r="T26" s="168"/>
      <c r="U26" s="168"/>
      <c r="V26" s="168"/>
    </row>
    <row r="27" spans="1:22" s="13" customFormat="1" ht="15.7" customHeight="1" x14ac:dyDescent="0.15">
      <c r="A27" s="315"/>
      <c r="B27" s="303"/>
      <c r="C27" s="55" t="s">
        <v>6</v>
      </c>
      <c r="D27" s="56"/>
      <c r="E27" s="306" t="s">
        <v>29</v>
      </c>
      <c r="F27" s="307"/>
      <c r="G27" s="307"/>
      <c r="H27" s="307"/>
      <c r="I27" s="307"/>
      <c r="J27" s="312"/>
      <c r="K27" s="168"/>
      <c r="L27" s="168"/>
      <c r="M27" s="168"/>
      <c r="N27" s="168"/>
      <c r="O27" s="168"/>
      <c r="P27" s="168"/>
      <c r="Q27" s="168"/>
      <c r="R27" s="168"/>
      <c r="S27" s="168"/>
      <c r="T27" s="168"/>
      <c r="U27" s="168"/>
      <c r="V27" s="168"/>
    </row>
    <row r="28" spans="1:22" s="13" customFormat="1" ht="15.7" customHeight="1" x14ac:dyDescent="0.15">
      <c r="A28" s="315"/>
      <c r="B28" s="303"/>
      <c r="C28" s="55" t="s">
        <v>62</v>
      </c>
      <c r="D28" s="56"/>
      <c r="E28" s="306" t="s">
        <v>28</v>
      </c>
      <c r="F28" s="307"/>
      <c r="G28" s="307"/>
      <c r="H28" s="307"/>
      <c r="I28" s="307"/>
      <c r="J28" s="312"/>
      <c r="K28" s="168">
        <v>7339</v>
      </c>
      <c r="L28" s="168">
        <v>3104</v>
      </c>
      <c r="M28" s="168">
        <v>3000</v>
      </c>
      <c r="N28" s="168">
        <v>10500</v>
      </c>
      <c r="O28" s="168">
        <v>16000</v>
      </c>
      <c r="P28" s="168">
        <v>16500</v>
      </c>
      <c r="Q28" s="168">
        <v>7500</v>
      </c>
      <c r="R28" s="168">
        <v>8000</v>
      </c>
      <c r="S28" s="168"/>
      <c r="T28" s="168"/>
      <c r="U28" s="168"/>
      <c r="V28" s="168"/>
    </row>
    <row r="29" spans="1:22" s="13" customFormat="1" ht="15.7" customHeight="1" x14ac:dyDescent="0.15">
      <c r="A29" s="315"/>
      <c r="B29" s="303"/>
      <c r="C29" s="55" t="s">
        <v>63</v>
      </c>
      <c r="D29" s="56"/>
      <c r="E29" s="306" t="s">
        <v>30</v>
      </c>
      <c r="F29" s="307"/>
      <c r="G29" s="307"/>
      <c r="H29" s="307"/>
      <c r="I29" s="307"/>
      <c r="J29" s="312"/>
      <c r="K29" s="168"/>
      <c r="L29" s="168"/>
      <c r="M29" s="168"/>
      <c r="N29" s="168"/>
      <c r="O29" s="168"/>
      <c r="P29" s="168"/>
      <c r="Q29" s="168"/>
      <c r="R29" s="168"/>
      <c r="S29" s="168"/>
      <c r="T29" s="168"/>
      <c r="U29" s="168"/>
      <c r="V29" s="168"/>
    </row>
    <row r="30" spans="1:22" s="13" customFormat="1" ht="15.7" customHeight="1" x14ac:dyDescent="0.15">
      <c r="A30" s="315"/>
      <c r="B30" s="303"/>
      <c r="C30" s="55" t="s">
        <v>64</v>
      </c>
      <c r="D30" s="56"/>
      <c r="E30" s="306" t="s">
        <v>17</v>
      </c>
      <c r="F30" s="307"/>
      <c r="G30" s="307"/>
      <c r="H30" s="307"/>
      <c r="I30" s="307"/>
      <c r="J30" s="312"/>
      <c r="K30" s="168">
        <v>200</v>
      </c>
      <c r="L30" s="168"/>
      <c r="M30" s="168"/>
      <c r="N30" s="168"/>
      <c r="O30" s="168"/>
      <c r="P30" s="168"/>
      <c r="Q30" s="168"/>
      <c r="R30" s="168"/>
      <c r="S30" s="168"/>
      <c r="T30" s="168"/>
      <c r="U30" s="168"/>
      <c r="V30" s="168"/>
    </row>
    <row r="31" spans="1:22" s="13" customFormat="1" ht="15.7" customHeight="1" x14ac:dyDescent="0.15">
      <c r="A31" s="315"/>
      <c r="B31" s="303" t="s">
        <v>31</v>
      </c>
      <c r="C31" s="46" t="s">
        <v>49</v>
      </c>
      <c r="D31" s="54"/>
      <c r="E31" s="306" t="s">
        <v>31</v>
      </c>
      <c r="F31" s="307"/>
      <c r="G31" s="307"/>
      <c r="H31" s="307"/>
      <c r="I31" s="307"/>
      <c r="J31" s="20" t="s">
        <v>65</v>
      </c>
      <c r="K31" s="59">
        <f>K32+K34+K35+K36+K37</f>
        <v>57660</v>
      </c>
      <c r="L31" s="59">
        <f t="shared" ref="L31:V31" si="8">L32+L34+L35+L36+L37</f>
        <v>57566</v>
      </c>
      <c r="M31" s="59">
        <f t="shared" si="8"/>
        <v>58913</v>
      </c>
      <c r="N31" s="59">
        <f t="shared" si="8"/>
        <v>74993</v>
      </c>
      <c r="O31" s="59">
        <f t="shared" si="8"/>
        <v>86920</v>
      </c>
      <c r="P31" s="59">
        <f t="shared" si="8"/>
        <v>89546</v>
      </c>
      <c r="Q31" s="59">
        <f t="shared" si="8"/>
        <v>72195</v>
      </c>
      <c r="R31" s="59">
        <f t="shared" si="8"/>
        <v>74368</v>
      </c>
      <c r="S31" s="59">
        <f t="shared" si="8"/>
        <v>59067</v>
      </c>
      <c r="T31" s="59">
        <f t="shared" si="8"/>
        <v>60290</v>
      </c>
      <c r="U31" s="59">
        <f t="shared" si="8"/>
        <v>61540</v>
      </c>
      <c r="V31" s="59">
        <f t="shared" si="8"/>
        <v>62815</v>
      </c>
    </row>
    <row r="32" spans="1:22" s="13" customFormat="1" ht="15.7" customHeight="1" x14ac:dyDescent="0.15">
      <c r="A32" s="315"/>
      <c r="B32" s="303"/>
      <c r="C32" s="55" t="s">
        <v>45</v>
      </c>
      <c r="D32" s="56"/>
      <c r="E32" s="310" t="s">
        <v>32</v>
      </c>
      <c r="F32" s="317"/>
      <c r="G32" s="307"/>
      <c r="H32" s="307"/>
      <c r="I32" s="307"/>
      <c r="J32" s="312"/>
      <c r="K32" s="168">
        <v>7340</v>
      </c>
      <c r="L32" s="168">
        <v>6210</v>
      </c>
      <c r="M32" s="168">
        <v>6500</v>
      </c>
      <c r="N32" s="168">
        <v>21500</v>
      </c>
      <c r="O32" s="168">
        <v>32500</v>
      </c>
      <c r="P32" s="168">
        <v>34000</v>
      </c>
      <c r="Q32" s="168">
        <v>15500</v>
      </c>
      <c r="R32" s="168">
        <v>16500</v>
      </c>
      <c r="S32" s="168"/>
      <c r="T32" s="168"/>
      <c r="U32" s="168"/>
      <c r="V32" s="168"/>
    </row>
    <row r="33" spans="1:22" s="13" customFormat="1" ht="15.7" customHeight="1" x14ac:dyDescent="0.15">
      <c r="A33" s="315"/>
      <c r="B33" s="303"/>
      <c r="C33" s="57"/>
      <c r="D33" s="60"/>
      <c r="E33" s="17"/>
      <c r="F33" s="176"/>
      <c r="G33" s="311" t="s">
        <v>33</v>
      </c>
      <c r="H33" s="305"/>
      <c r="I33" s="305"/>
      <c r="J33" s="313"/>
      <c r="K33" s="168"/>
      <c r="L33" s="168"/>
      <c r="M33" s="168"/>
      <c r="N33" s="168"/>
      <c r="O33" s="168"/>
      <c r="P33" s="168"/>
      <c r="Q33" s="168"/>
      <c r="R33" s="168"/>
      <c r="S33" s="168"/>
      <c r="T33" s="168"/>
      <c r="U33" s="168"/>
      <c r="V33" s="168"/>
    </row>
    <row r="34" spans="1:22" s="13" customFormat="1" ht="15.7" customHeight="1" x14ac:dyDescent="0.15">
      <c r="A34" s="315"/>
      <c r="B34" s="303"/>
      <c r="C34" s="55" t="s">
        <v>47</v>
      </c>
      <c r="D34" s="56"/>
      <c r="E34" s="306" t="s">
        <v>66</v>
      </c>
      <c r="F34" s="307"/>
      <c r="G34" s="307"/>
      <c r="H34" s="307"/>
      <c r="I34" s="307"/>
      <c r="J34" s="20" t="s">
        <v>67</v>
      </c>
      <c r="K34" s="168">
        <v>50320</v>
      </c>
      <c r="L34" s="168">
        <v>51356</v>
      </c>
      <c r="M34" s="168">
        <v>52413</v>
      </c>
      <c r="N34" s="168">
        <v>53493</v>
      </c>
      <c r="O34" s="168">
        <v>54420</v>
      </c>
      <c r="P34" s="168">
        <v>55546</v>
      </c>
      <c r="Q34" s="168">
        <v>56695</v>
      </c>
      <c r="R34" s="168">
        <v>57868</v>
      </c>
      <c r="S34" s="168">
        <v>59067</v>
      </c>
      <c r="T34" s="168">
        <v>60290</v>
      </c>
      <c r="U34" s="168">
        <v>61540</v>
      </c>
      <c r="V34" s="168">
        <v>62815</v>
      </c>
    </row>
    <row r="35" spans="1:22" s="13" customFormat="1" ht="15.7" customHeight="1" x14ac:dyDescent="0.15">
      <c r="A35" s="315"/>
      <c r="B35" s="303"/>
      <c r="C35" s="55" t="s">
        <v>5</v>
      </c>
      <c r="D35" s="56"/>
      <c r="E35" s="306" t="s">
        <v>68</v>
      </c>
      <c r="F35" s="307"/>
      <c r="G35" s="307"/>
      <c r="H35" s="307"/>
      <c r="I35" s="307"/>
      <c r="J35" s="312"/>
      <c r="K35" s="168"/>
      <c r="L35" s="168"/>
      <c r="M35" s="168"/>
      <c r="N35" s="168"/>
      <c r="O35" s="168"/>
      <c r="P35" s="168"/>
      <c r="Q35" s="168"/>
      <c r="R35" s="168"/>
      <c r="S35" s="168"/>
      <c r="T35" s="168"/>
      <c r="U35" s="168"/>
      <c r="V35" s="168"/>
    </row>
    <row r="36" spans="1:22" s="13" customFormat="1" ht="15.7" customHeight="1" x14ac:dyDescent="0.15">
      <c r="A36" s="315"/>
      <c r="B36" s="303"/>
      <c r="C36" s="55" t="s">
        <v>6</v>
      </c>
      <c r="D36" s="56"/>
      <c r="E36" s="306" t="s">
        <v>69</v>
      </c>
      <c r="F36" s="307"/>
      <c r="G36" s="307"/>
      <c r="H36" s="307"/>
      <c r="I36" s="307"/>
      <c r="J36" s="312"/>
      <c r="K36" s="168"/>
      <c r="L36" s="168"/>
      <c r="M36" s="168"/>
      <c r="N36" s="168"/>
      <c r="O36" s="168"/>
      <c r="P36" s="168"/>
      <c r="Q36" s="168"/>
      <c r="R36" s="168"/>
      <c r="S36" s="168"/>
      <c r="T36" s="168"/>
      <c r="U36" s="168"/>
      <c r="V36" s="168"/>
    </row>
    <row r="37" spans="1:22" s="13" customFormat="1" ht="15.7" customHeight="1" x14ac:dyDescent="0.15">
      <c r="A37" s="315"/>
      <c r="B37" s="303"/>
      <c r="C37" s="55" t="s">
        <v>62</v>
      </c>
      <c r="D37" s="56"/>
      <c r="E37" s="306" t="s">
        <v>17</v>
      </c>
      <c r="F37" s="307"/>
      <c r="G37" s="307"/>
      <c r="H37" s="307"/>
      <c r="I37" s="307"/>
      <c r="J37" s="312"/>
      <c r="K37" s="168"/>
      <c r="L37" s="168"/>
      <c r="M37" s="168"/>
      <c r="N37" s="168"/>
      <c r="O37" s="168"/>
      <c r="P37" s="168"/>
      <c r="Q37" s="168"/>
      <c r="R37" s="168"/>
      <c r="S37" s="168"/>
      <c r="T37" s="168"/>
      <c r="U37" s="168"/>
      <c r="V37" s="168"/>
    </row>
    <row r="38" spans="1:22" s="13" customFormat="1" ht="15.7" customHeight="1" x14ac:dyDescent="0.15">
      <c r="A38" s="316"/>
      <c r="B38" s="61"/>
      <c r="C38" s="53" t="s">
        <v>53</v>
      </c>
      <c r="D38" s="18"/>
      <c r="E38" s="306" t="s">
        <v>54</v>
      </c>
      <c r="F38" s="306"/>
      <c r="G38" s="179"/>
      <c r="H38" s="306" t="s">
        <v>70</v>
      </c>
      <c r="I38" s="306"/>
      <c r="J38" s="12" t="s">
        <v>71</v>
      </c>
      <c r="K38" s="37">
        <f>K22-K31</f>
        <v>-28312</v>
      </c>
      <c r="L38" s="37">
        <f t="shared" ref="L38:V38" si="9">L22-L31</f>
        <v>-32177</v>
      </c>
      <c r="M38" s="37">
        <f t="shared" si="9"/>
        <v>-30142</v>
      </c>
      <c r="N38" s="37">
        <f t="shared" si="9"/>
        <v>-31155</v>
      </c>
      <c r="O38" s="37">
        <f t="shared" si="9"/>
        <v>-32125</v>
      </c>
      <c r="P38" s="37">
        <f t="shared" si="9"/>
        <v>-33038</v>
      </c>
      <c r="Q38" s="37">
        <f t="shared" si="9"/>
        <v>-33972</v>
      </c>
      <c r="R38" s="37">
        <f t="shared" si="9"/>
        <v>-35047</v>
      </c>
      <c r="S38" s="37">
        <f t="shared" si="9"/>
        <v>-36142</v>
      </c>
      <c r="T38" s="37">
        <f t="shared" si="9"/>
        <v>-37366</v>
      </c>
      <c r="U38" s="37">
        <f t="shared" si="9"/>
        <v>-38627</v>
      </c>
      <c r="V38" s="37">
        <f t="shared" si="9"/>
        <v>-39657</v>
      </c>
    </row>
    <row r="39" spans="1:22" s="13" customFormat="1" ht="15.7" customHeight="1" x14ac:dyDescent="0.15">
      <c r="A39" s="62"/>
      <c r="B39" s="63"/>
      <c r="C39" s="306" t="s">
        <v>72</v>
      </c>
      <c r="D39" s="306"/>
      <c r="E39" s="306"/>
      <c r="F39" s="306"/>
      <c r="G39" s="179"/>
      <c r="H39" s="306" t="s">
        <v>73</v>
      </c>
      <c r="I39" s="306"/>
      <c r="J39" s="12" t="s">
        <v>74</v>
      </c>
      <c r="K39" s="59">
        <f>K21+K38</f>
        <v>1027</v>
      </c>
      <c r="L39" s="59">
        <f t="shared" ref="L39:V39" si="10">L21+L38</f>
        <v>4292</v>
      </c>
      <c r="M39" s="59">
        <f t="shared" si="10"/>
        <v>0</v>
      </c>
      <c r="N39" s="59">
        <f t="shared" si="10"/>
        <v>0</v>
      </c>
      <c r="O39" s="59">
        <f t="shared" si="10"/>
        <v>0</v>
      </c>
      <c r="P39" s="59">
        <f t="shared" si="10"/>
        <v>0</v>
      </c>
      <c r="Q39" s="59">
        <f t="shared" si="10"/>
        <v>0</v>
      </c>
      <c r="R39" s="59">
        <f t="shared" si="10"/>
        <v>0</v>
      </c>
      <c r="S39" s="59">
        <f t="shared" si="10"/>
        <v>0</v>
      </c>
      <c r="T39" s="59">
        <f t="shared" si="10"/>
        <v>0</v>
      </c>
      <c r="U39" s="59">
        <f t="shared" si="10"/>
        <v>0</v>
      </c>
      <c r="V39" s="59">
        <f t="shared" si="10"/>
        <v>0</v>
      </c>
    </row>
    <row r="40" spans="1:22" s="13" customFormat="1" ht="15.7" customHeight="1" x14ac:dyDescent="0.15">
      <c r="A40" s="62"/>
      <c r="B40" s="63"/>
      <c r="C40" s="306" t="s">
        <v>75</v>
      </c>
      <c r="D40" s="306"/>
      <c r="E40" s="306"/>
      <c r="F40" s="306"/>
      <c r="G40" s="179"/>
      <c r="H40" s="179"/>
      <c r="I40" s="179"/>
      <c r="J40" s="12" t="s">
        <v>76</v>
      </c>
      <c r="K40" s="168"/>
      <c r="L40" s="168"/>
      <c r="M40" s="168"/>
      <c r="N40" s="168"/>
      <c r="O40" s="168"/>
      <c r="P40" s="168"/>
      <c r="Q40" s="168"/>
      <c r="R40" s="168"/>
      <c r="S40" s="168"/>
      <c r="T40" s="168"/>
      <c r="U40" s="168"/>
      <c r="V40" s="168"/>
    </row>
    <row r="41" spans="1:22" s="13" customFormat="1" ht="15.7" customHeight="1" x14ac:dyDescent="0.15">
      <c r="A41" s="62"/>
      <c r="B41" s="63"/>
      <c r="C41" s="306" t="s">
        <v>77</v>
      </c>
      <c r="D41" s="306"/>
      <c r="E41" s="306"/>
      <c r="F41" s="306"/>
      <c r="G41" s="179"/>
      <c r="H41" s="179"/>
      <c r="I41" s="179"/>
      <c r="J41" s="12" t="s">
        <v>78</v>
      </c>
      <c r="K41" s="168">
        <v>3089</v>
      </c>
      <c r="L41" s="168">
        <v>4116</v>
      </c>
      <c r="M41" s="168"/>
      <c r="N41" s="168"/>
      <c r="O41" s="168"/>
      <c r="P41" s="168"/>
      <c r="Q41" s="168"/>
      <c r="R41" s="168"/>
      <c r="S41" s="168"/>
      <c r="T41" s="168"/>
      <c r="U41" s="168"/>
      <c r="V41" s="168"/>
    </row>
    <row r="42" spans="1:22" s="13" customFormat="1" ht="15.7" customHeight="1" x14ac:dyDescent="0.15">
      <c r="A42" s="62"/>
      <c r="B42" s="63"/>
      <c r="C42" s="306" t="s">
        <v>79</v>
      </c>
      <c r="D42" s="306"/>
      <c r="E42" s="306"/>
      <c r="F42" s="306"/>
      <c r="G42" s="179"/>
      <c r="H42" s="179"/>
      <c r="I42" s="179"/>
      <c r="J42" s="12" t="s">
        <v>80</v>
      </c>
      <c r="K42" s="42"/>
      <c r="L42" s="42"/>
      <c r="M42" s="42"/>
      <c r="N42" s="42"/>
      <c r="O42" s="42"/>
      <c r="P42" s="42"/>
      <c r="Q42" s="42"/>
      <c r="R42" s="42"/>
      <c r="S42" s="42"/>
      <c r="T42" s="42"/>
      <c r="U42" s="42"/>
      <c r="V42" s="42"/>
    </row>
    <row r="43" spans="1:22" s="13" customFormat="1" ht="15.7" customHeight="1" x14ac:dyDescent="0.15">
      <c r="A43" s="62"/>
      <c r="B43" s="63"/>
      <c r="C43" s="318" t="s">
        <v>195</v>
      </c>
      <c r="D43" s="318"/>
      <c r="E43" s="318"/>
      <c r="F43" s="318"/>
      <c r="G43" s="318"/>
      <c r="H43" s="318"/>
      <c r="I43" s="318"/>
      <c r="J43" s="180" t="s">
        <v>196</v>
      </c>
      <c r="K43" s="42"/>
      <c r="L43" s="42"/>
      <c r="M43" s="42"/>
      <c r="N43" s="42"/>
      <c r="O43" s="42"/>
      <c r="P43" s="42"/>
      <c r="Q43" s="42"/>
      <c r="R43" s="42"/>
      <c r="S43" s="42"/>
      <c r="T43" s="42"/>
      <c r="U43" s="42"/>
      <c r="V43" s="42"/>
    </row>
    <row r="44" spans="1:22" s="13" customFormat="1" ht="15.7" customHeight="1" x14ac:dyDescent="0.15">
      <c r="A44" s="62"/>
      <c r="B44" s="63"/>
      <c r="C44" s="181" t="s">
        <v>197</v>
      </c>
      <c r="D44" s="181"/>
      <c r="E44" s="181"/>
      <c r="F44" s="181"/>
      <c r="G44" s="181"/>
      <c r="H44" s="181"/>
      <c r="I44" s="181"/>
      <c r="J44" s="180" t="s">
        <v>198</v>
      </c>
      <c r="K44" s="42"/>
      <c r="L44" s="42"/>
      <c r="M44" s="42"/>
      <c r="N44" s="42"/>
      <c r="O44" s="42"/>
      <c r="P44" s="42"/>
      <c r="Q44" s="42"/>
      <c r="R44" s="42"/>
      <c r="S44" s="42"/>
      <c r="T44" s="42"/>
      <c r="U44" s="42"/>
      <c r="V44" s="42"/>
    </row>
    <row r="45" spans="1:22" s="16" customFormat="1" ht="15.7" customHeight="1" x14ac:dyDescent="0.15">
      <c r="A45" s="62"/>
      <c r="B45" s="63"/>
      <c r="C45" s="319" t="s">
        <v>81</v>
      </c>
      <c r="D45" s="319"/>
      <c r="E45" s="319"/>
      <c r="F45" s="319"/>
      <c r="G45" s="320" t="s">
        <v>199</v>
      </c>
      <c r="H45" s="320"/>
      <c r="I45" s="320"/>
      <c r="J45" s="180" t="s">
        <v>200</v>
      </c>
      <c r="K45" s="37">
        <f>K39-K40+K41-K42+K43+K44</f>
        <v>4116</v>
      </c>
      <c r="L45" s="37">
        <f t="shared" ref="L45:V45" si="11">L39-L40+L41-L42+L43+L44</f>
        <v>8408</v>
      </c>
      <c r="M45" s="37">
        <f t="shared" si="11"/>
        <v>0</v>
      </c>
      <c r="N45" s="37">
        <f t="shared" si="11"/>
        <v>0</v>
      </c>
      <c r="O45" s="37">
        <f t="shared" si="11"/>
        <v>0</v>
      </c>
      <c r="P45" s="37">
        <f t="shared" si="11"/>
        <v>0</v>
      </c>
      <c r="Q45" s="37">
        <f t="shared" si="11"/>
        <v>0</v>
      </c>
      <c r="R45" s="37">
        <f t="shared" si="11"/>
        <v>0</v>
      </c>
      <c r="S45" s="37">
        <f t="shared" si="11"/>
        <v>0</v>
      </c>
      <c r="T45" s="37">
        <f t="shared" si="11"/>
        <v>0</v>
      </c>
      <c r="U45" s="37">
        <f t="shared" si="11"/>
        <v>0</v>
      </c>
      <c r="V45" s="37">
        <f t="shared" si="11"/>
        <v>0</v>
      </c>
    </row>
    <row r="46" spans="1:22" s="16" customFormat="1" ht="15.7" customHeight="1" x14ac:dyDescent="0.15">
      <c r="A46" s="62"/>
      <c r="B46" s="63"/>
      <c r="C46" s="306" t="s">
        <v>82</v>
      </c>
      <c r="D46" s="306"/>
      <c r="E46" s="306"/>
      <c r="F46" s="306"/>
      <c r="G46" s="306"/>
      <c r="H46" s="306"/>
      <c r="I46" s="306"/>
      <c r="J46" s="12" t="s">
        <v>201</v>
      </c>
      <c r="K46" s="42"/>
      <c r="L46" s="42"/>
      <c r="M46" s="42"/>
      <c r="N46" s="42"/>
      <c r="O46" s="42"/>
      <c r="P46" s="42"/>
      <c r="Q46" s="42"/>
      <c r="R46" s="42"/>
      <c r="S46" s="42"/>
      <c r="T46" s="42"/>
      <c r="U46" s="42"/>
      <c r="V46" s="42"/>
    </row>
    <row r="47" spans="1:22" s="16" customFormat="1" ht="15.7" customHeight="1" x14ac:dyDescent="0.15">
      <c r="A47" s="321"/>
      <c r="B47" s="64"/>
      <c r="C47" s="310" t="s">
        <v>83</v>
      </c>
      <c r="D47" s="310"/>
      <c r="E47" s="310"/>
      <c r="F47" s="314"/>
      <c r="G47" s="311" t="s">
        <v>84</v>
      </c>
      <c r="H47" s="306"/>
      <c r="I47" s="306"/>
      <c r="J47" s="12" t="s">
        <v>202</v>
      </c>
      <c r="K47" s="42"/>
      <c r="L47" s="42"/>
      <c r="M47" s="42"/>
      <c r="N47" s="42"/>
      <c r="O47" s="42"/>
      <c r="P47" s="42"/>
      <c r="Q47" s="42"/>
      <c r="R47" s="42"/>
      <c r="S47" s="42"/>
      <c r="T47" s="42"/>
      <c r="U47" s="42"/>
      <c r="V47" s="42"/>
    </row>
    <row r="48" spans="1:22" s="16" customFormat="1" ht="15.7" customHeight="1" x14ac:dyDescent="0.15">
      <c r="A48" s="322"/>
      <c r="B48" s="65"/>
      <c r="C48" s="323" t="s">
        <v>203</v>
      </c>
      <c r="D48" s="323"/>
      <c r="E48" s="323"/>
      <c r="F48" s="324"/>
      <c r="G48" s="311" t="s">
        <v>85</v>
      </c>
      <c r="H48" s="306"/>
      <c r="I48" s="306"/>
      <c r="J48" s="12" t="s">
        <v>204</v>
      </c>
      <c r="K48" s="42">
        <f>K45-K46</f>
        <v>4116</v>
      </c>
      <c r="L48" s="42">
        <f t="shared" ref="L48:V48" si="12">L45-L46</f>
        <v>8408</v>
      </c>
      <c r="M48" s="42">
        <f t="shared" si="12"/>
        <v>0</v>
      </c>
      <c r="N48" s="42">
        <f t="shared" si="12"/>
        <v>0</v>
      </c>
      <c r="O48" s="42">
        <f t="shared" si="12"/>
        <v>0</v>
      </c>
      <c r="P48" s="42">
        <f t="shared" si="12"/>
        <v>0</v>
      </c>
      <c r="Q48" s="42">
        <f t="shared" si="12"/>
        <v>0</v>
      </c>
      <c r="R48" s="42">
        <f t="shared" si="12"/>
        <v>0</v>
      </c>
      <c r="S48" s="42">
        <f t="shared" si="12"/>
        <v>0</v>
      </c>
      <c r="T48" s="42">
        <f t="shared" si="12"/>
        <v>0</v>
      </c>
      <c r="U48" s="42">
        <f t="shared" si="12"/>
        <v>0</v>
      </c>
      <c r="V48" s="42">
        <f t="shared" si="12"/>
        <v>0</v>
      </c>
    </row>
    <row r="49" spans="1:22" s="13" customFormat="1" ht="14.05" customHeight="1" x14ac:dyDescent="0.15">
      <c r="A49" s="327"/>
      <c r="B49" s="66"/>
      <c r="C49" s="310" t="s">
        <v>86</v>
      </c>
      <c r="D49" s="310"/>
      <c r="E49" s="310"/>
      <c r="F49" s="310"/>
      <c r="G49" s="177"/>
      <c r="H49" s="178" t="s">
        <v>204</v>
      </c>
      <c r="I49" s="328" t="s">
        <v>205</v>
      </c>
      <c r="J49" s="330" t="s">
        <v>206</v>
      </c>
      <c r="K49" s="325"/>
      <c r="L49" s="325"/>
      <c r="M49" s="325"/>
      <c r="N49" s="325"/>
      <c r="O49" s="325"/>
      <c r="P49" s="325"/>
      <c r="Q49" s="325"/>
      <c r="R49" s="325"/>
      <c r="S49" s="325"/>
      <c r="T49" s="325"/>
      <c r="U49" s="325"/>
      <c r="V49" s="325"/>
    </row>
    <row r="50" spans="1:22" s="13" customFormat="1" ht="14.05" customHeight="1" x14ac:dyDescent="0.15">
      <c r="A50" s="322"/>
      <c r="B50" s="65"/>
      <c r="C50" s="323"/>
      <c r="D50" s="323"/>
      <c r="E50" s="323"/>
      <c r="F50" s="323"/>
      <c r="G50" s="173"/>
      <c r="H50" s="21" t="s">
        <v>207</v>
      </c>
      <c r="I50" s="329"/>
      <c r="J50" s="331"/>
      <c r="K50" s="326"/>
      <c r="L50" s="326"/>
      <c r="M50" s="326"/>
      <c r="N50" s="326"/>
      <c r="O50" s="326"/>
      <c r="P50" s="326"/>
      <c r="Q50" s="326"/>
      <c r="R50" s="326"/>
      <c r="S50" s="326"/>
      <c r="T50" s="326"/>
      <c r="U50" s="326"/>
      <c r="V50" s="326"/>
    </row>
    <row r="51" spans="1:22" s="13" customFormat="1" ht="14.05" customHeight="1" x14ac:dyDescent="0.15">
      <c r="A51" s="327"/>
      <c r="B51" s="169"/>
      <c r="C51" s="310" t="s">
        <v>87</v>
      </c>
      <c r="D51" s="310"/>
      <c r="E51" s="310"/>
      <c r="F51" s="310"/>
      <c r="G51" s="172"/>
      <c r="H51" s="174" t="s">
        <v>208</v>
      </c>
      <c r="I51" s="328" t="s">
        <v>205</v>
      </c>
      <c r="J51" s="330" t="s">
        <v>206</v>
      </c>
      <c r="K51" s="325">
        <f>(K4/(K12+K34))*100</f>
        <v>77.931462470548638</v>
      </c>
      <c r="L51" s="325">
        <f t="shared" ref="L51:V51" si="13">(L4/(L12+L34))*100</f>
        <v>83.483113655527447</v>
      </c>
      <c r="M51" s="325">
        <f t="shared" si="13"/>
        <v>76.883154627832383</v>
      </c>
      <c r="N51" s="325">
        <f t="shared" si="13"/>
        <v>76.802774777768548</v>
      </c>
      <c r="O51" s="325">
        <f t="shared" si="13"/>
        <v>76.837085597332035</v>
      </c>
      <c r="P51" s="325">
        <f t="shared" si="13"/>
        <v>76.667426865424076</v>
      </c>
      <c r="Q51" s="325">
        <f t="shared" si="13"/>
        <v>76.496933213351127</v>
      </c>
      <c r="R51" s="325">
        <f t="shared" si="13"/>
        <v>76.41947116626541</v>
      </c>
      <c r="S51" s="325">
        <f t="shared" si="13"/>
        <v>76.33743794060878</v>
      </c>
      <c r="T51" s="325">
        <f t="shared" si="13"/>
        <v>76.338225883032976</v>
      </c>
      <c r="U51" s="325">
        <f t="shared" si="13"/>
        <v>76.346894323378507</v>
      </c>
      <c r="V51" s="325">
        <f t="shared" si="13"/>
        <v>76.154289715391897</v>
      </c>
    </row>
    <row r="52" spans="1:22" s="13" customFormat="1" ht="14.05" customHeight="1" x14ac:dyDescent="0.15">
      <c r="A52" s="322"/>
      <c r="B52" s="65"/>
      <c r="C52" s="323"/>
      <c r="D52" s="323"/>
      <c r="E52" s="323"/>
      <c r="F52" s="323"/>
      <c r="G52" s="173"/>
      <c r="H52" s="21" t="s">
        <v>209</v>
      </c>
      <c r="I52" s="329"/>
      <c r="J52" s="331"/>
      <c r="K52" s="326"/>
      <c r="L52" s="326"/>
      <c r="M52" s="326"/>
      <c r="N52" s="326"/>
      <c r="O52" s="326"/>
      <c r="P52" s="326"/>
      <c r="Q52" s="326"/>
      <c r="R52" s="326"/>
      <c r="S52" s="326"/>
      <c r="T52" s="326"/>
      <c r="U52" s="326"/>
      <c r="V52" s="326"/>
    </row>
    <row r="53" spans="1:22" ht="14.05" customHeight="1" x14ac:dyDescent="0.15">
      <c r="A53" s="327"/>
      <c r="B53" s="333"/>
      <c r="C53" s="335" t="s">
        <v>88</v>
      </c>
      <c r="D53" s="335"/>
      <c r="E53" s="335"/>
      <c r="F53" s="335"/>
      <c r="G53" s="335"/>
      <c r="H53" s="335"/>
      <c r="I53" s="335"/>
      <c r="J53" s="337" t="s">
        <v>210</v>
      </c>
      <c r="K53" s="339"/>
      <c r="L53" s="339"/>
      <c r="M53" s="339"/>
      <c r="N53" s="339"/>
      <c r="O53" s="339"/>
      <c r="P53" s="339"/>
      <c r="Q53" s="339"/>
      <c r="R53" s="339"/>
      <c r="S53" s="339"/>
      <c r="T53" s="339"/>
      <c r="U53" s="339"/>
      <c r="V53" s="339"/>
    </row>
    <row r="54" spans="1:22" ht="14.05" customHeight="1" x14ac:dyDescent="0.15">
      <c r="A54" s="332"/>
      <c r="B54" s="334"/>
      <c r="C54" s="336"/>
      <c r="D54" s="336"/>
      <c r="E54" s="336"/>
      <c r="F54" s="336"/>
      <c r="G54" s="336"/>
      <c r="H54" s="336"/>
      <c r="I54" s="336"/>
      <c r="J54" s="338"/>
      <c r="K54" s="340"/>
      <c r="L54" s="340"/>
      <c r="M54" s="340"/>
      <c r="N54" s="340"/>
      <c r="O54" s="340"/>
      <c r="P54" s="340"/>
      <c r="Q54" s="340"/>
      <c r="R54" s="340"/>
      <c r="S54" s="340"/>
      <c r="T54" s="340"/>
      <c r="U54" s="340"/>
      <c r="V54" s="340"/>
    </row>
    <row r="55" spans="1:22" ht="15.7" customHeight="1" x14ac:dyDescent="0.15">
      <c r="A55" s="67"/>
      <c r="B55" s="68"/>
      <c r="C55" s="344" t="s">
        <v>89</v>
      </c>
      <c r="D55" s="344"/>
      <c r="E55" s="344"/>
      <c r="F55" s="344"/>
      <c r="G55" s="344"/>
      <c r="H55" s="344"/>
      <c r="I55" s="344"/>
      <c r="J55" s="22" t="s">
        <v>211</v>
      </c>
      <c r="K55" s="69">
        <f t="shared" ref="K55:V55" si="14">K5-K7</f>
        <v>13930</v>
      </c>
      <c r="L55" s="69">
        <f t="shared" si="14"/>
        <v>13765</v>
      </c>
      <c r="M55" s="69">
        <f t="shared" si="14"/>
        <v>13958</v>
      </c>
      <c r="N55" s="69">
        <f t="shared" si="14"/>
        <v>13958</v>
      </c>
      <c r="O55" s="69">
        <f t="shared" si="14"/>
        <v>13958</v>
      </c>
      <c r="P55" s="69">
        <f t="shared" si="14"/>
        <v>13958</v>
      </c>
      <c r="Q55" s="69">
        <f t="shared" si="14"/>
        <v>13958</v>
      </c>
      <c r="R55" s="69">
        <f t="shared" si="14"/>
        <v>13958</v>
      </c>
      <c r="S55" s="69">
        <f t="shared" si="14"/>
        <v>13958</v>
      </c>
      <c r="T55" s="69">
        <f t="shared" si="14"/>
        <v>13958</v>
      </c>
      <c r="U55" s="69">
        <f t="shared" si="14"/>
        <v>13958</v>
      </c>
      <c r="V55" s="69">
        <f t="shared" si="14"/>
        <v>13958</v>
      </c>
    </row>
    <row r="56" spans="1:22" ht="27.75" customHeight="1" x14ac:dyDescent="0.15">
      <c r="A56" s="70"/>
      <c r="B56" s="71"/>
      <c r="C56" s="341" t="s">
        <v>90</v>
      </c>
      <c r="D56" s="341"/>
      <c r="E56" s="341"/>
      <c r="F56" s="341"/>
      <c r="G56" s="341"/>
      <c r="H56" s="342" t="s">
        <v>212</v>
      </c>
      <c r="I56" s="342"/>
      <c r="J56" s="343"/>
      <c r="K56" s="72"/>
      <c r="L56" s="72"/>
      <c r="M56" s="72"/>
      <c r="N56" s="72"/>
      <c r="O56" s="72"/>
      <c r="P56" s="72"/>
      <c r="Q56" s="72"/>
      <c r="R56" s="72"/>
      <c r="S56" s="72"/>
      <c r="T56" s="72"/>
      <c r="U56" s="72"/>
      <c r="V56" s="72"/>
    </row>
    <row r="57" spans="1:22" ht="27.75" customHeight="1" x14ac:dyDescent="0.15">
      <c r="A57" s="73"/>
      <c r="B57" s="74"/>
      <c r="C57" s="341" t="s">
        <v>213</v>
      </c>
      <c r="D57" s="341"/>
      <c r="E57" s="341"/>
      <c r="F57" s="341"/>
      <c r="G57" s="341"/>
      <c r="H57" s="341"/>
      <c r="I57" s="75"/>
      <c r="J57" s="170" t="s">
        <v>214</v>
      </c>
      <c r="K57" s="164"/>
      <c r="L57" s="164"/>
      <c r="M57" s="164"/>
      <c r="N57" s="164"/>
      <c r="O57" s="164"/>
      <c r="P57" s="164"/>
      <c r="Q57" s="164"/>
      <c r="R57" s="164"/>
      <c r="S57" s="164"/>
      <c r="T57" s="164"/>
      <c r="U57" s="164"/>
      <c r="V57" s="72"/>
    </row>
    <row r="58" spans="1:22" ht="27.75" customHeight="1" x14ac:dyDescent="0.15">
      <c r="A58" s="76"/>
      <c r="B58" s="77"/>
      <c r="C58" s="341" t="s">
        <v>215</v>
      </c>
      <c r="D58" s="341"/>
      <c r="E58" s="341"/>
      <c r="F58" s="341"/>
      <c r="G58" s="341"/>
      <c r="H58" s="341"/>
      <c r="I58" s="163"/>
      <c r="J58" s="22" t="s">
        <v>216</v>
      </c>
      <c r="K58" s="72"/>
      <c r="L58" s="72"/>
      <c r="M58" s="72"/>
      <c r="N58" s="72"/>
      <c r="O58" s="72"/>
      <c r="P58" s="72"/>
      <c r="Q58" s="72"/>
      <c r="R58" s="72"/>
      <c r="S58" s="72"/>
      <c r="T58" s="72"/>
      <c r="U58" s="72"/>
      <c r="V58" s="72"/>
    </row>
    <row r="59" spans="1:22" ht="27.75" customHeight="1" x14ac:dyDescent="0.15">
      <c r="A59" s="78"/>
      <c r="B59" s="79"/>
      <c r="C59" s="341" t="s">
        <v>217</v>
      </c>
      <c r="D59" s="341"/>
      <c r="E59" s="341"/>
      <c r="F59" s="341"/>
      <c r="G59" s="341"/>
      <c r="H59" s="341"/>
      <c r="I59" s="80"/>
      <c r="J59" s="171" t="s">
        <v>218</v>
      </c>
      <c r="K59" s="165"/>
      <c r="L59" s="165"/>
      <c r="M59" s="165"/>
      <c r="N59" s="165"/>
      <c r="O59" s="165"/>
      <c r="P59" s="165"/>
      <c r="Q59" s="165"/>
      <c r="R59" s="165"/>
      <c r="S59" s="165"/>
      <c r="T59" s="165"/>
      <c r="U59" s="165"/>
      <c r="V59" s="72"/>
    </row>
    <row r="60" spans="1:22" ht="27.75" customHeight="1" x14ac:dyDescent="0.15">
      <c r="A60" s="76"/>
      <c r="B60" s="77"/>
      <c r="C60" s="341" t="s">
        <v>219</v>
      </c>
      <c r="D60" s="341"/>
      <c r="E60" s="341"/>
      <c r="F60" s="341"/>
      <c r="G60" s="341"/>
      <c r="H60" s="342" t="s">
        <v>220</v>
      </c>
      <c r="I60" s="342"/>
      <c r="J60" s="343"/>
      <c r="K60" s="72"/>
      <c r="L60" s="72"/>
      <c r="M60" s="72"/>
      <c r="N60" s="72"/>
      <c r="O60" s="72"/>
      <c r="P60" s="72"/>
      <c r="Q60" s="72"/>
      <c r="R60" s="72"/>
      <c r="S60" s="72"/>
      <c r="T60" s="72"/>
      <c r="U60" s="72"/>
      <c r="V60" s="72"/>
    </row>
    <row r="61" spans="1:22" ht="15.7" customHeight="1" x14ac:dyDescent="0.15">
      <c r="A61" s="67"/>
      <c r="B61" s="68"/>
      <c r="C61" s="344" t="s">
        <v>34</v>
      </c>
      <c r="D61" s="344"/>
      <c r="E61" s="344"/>
      <c r="F61" s="344"/>
      <c r="G61" s="344"/>
      <c r="H61" s="344"/>
      <c r="I61" s="77"/>
      <c r="J61" s="22" t="s">
        <v>221</v>
      </c>
      <c r="K61" s="72"/>
      <c r="L61" s="72"/>
      <c r="M61" s="72"/>
      <c r="N61" s="72"/>
      <c r="O61" s="72"/>
      <c r="P61" s="72"/>
      <c r="Q61" s="72"/>
      <c r="R61" s="72"/>
      <c r="S61" s="72"/>
      <c r="T61" s="72"/>
      <c r="U61" s="72"/>
      <c r="V61" s="72"/>
    </row>
    <row r="62" spans="1:22" ht="15.7" customHeight="1" x14ac:dyDescent="0.15">
      <c r="A62" s="62"/>
      <c r="B62" s="63"/>
      <c r="C62" s="344" t="s">
        <v>91</v>
      </c>
      <c r="D62" s="344"/>
      <c r="E62" s="344"/>
      <c r="F62" s="344"/>
      <c r="G62" s="344"/>
      <c r="H62" s="344"/>
      <c r="I62" s="77"/>
      <c r="J62" s="22" t="s">
        <v>222</v>
      </c>
      <c r="K62" s="72">
        <v>812252</v>
      </c>
      <c r="L62" s="72">
        <v>760897</v>
      </c>
      <c r="M62" s="72">
        <f>L62+M23-M34</f>
        <v>711484</v>
      </c>
      <c r="N62" s="72">
        <f t="shared" ref="N62:V62" si="15">M62+N23-N34</f>
        <v>668491</v>
      </c>
      <c r="O62" s="72">
        <f t="shared" si="15"/>
        <v>630071</v>
      </c>
      <c r="P62" s="72">
        <f t="shared" si="15"/>
        <v>591025</v>
      </c>
      <c r="Q62" s="72">
        <f t="shared" si="15"/>
        <v>541830</v>
      </c>
      <c r="R62" s="72">
        <f t="shared" si="15"/>
        <v>491962</v>
      </c>
      <c r="S62" s="72">
        <f t="shared" si="15"/>
        <v>432895</v>
      </c>
      <c r="T62" s="72">
        <f t="shared" si="15"/>
        <v>372605</v>
      </c>
      <c r="U62" s="72">
        <f t="shared" si="15"/>
        <v>311065</v>
      </c>
      <c r="V62" s="72">
        <f t="shared" si="15"/>
        <v>248250</v>
      </c>
    </row>
    <row r="63" spans="1:22" ht="15.7" customHeight="1" x14ac:dyDescent="0.15">
      <c r="A63" s="1" t="s">
        <v>35</v>
      </c>
      <c r="B63" s="1"/>
      <c r="D63" s="23"/>
      <c r="I63" s="2"/>
      <c r="J63" s="1"/>
      <c r="V63" s="2" t="s">
        <v>24</v>
      </c>
    </row>
    <row r="64" spans="1:22" ht="15.7" customHeight="1" x14ac:dyDescent="0.15">
      <c r="A64" s="3"/>
      <c r="B64" s="4"/>
      <c r="C64" s="4"/>
      <c r="D64" s="24"/>
      <c r="E64" s="4"/>
      <c r="F64" s="4"/>
      <c r="G64" s="4"/>
      <c r="H64" s="5" t="s">
        <v>25</v>
      </c>
      <c r="I64" s="5"/>
      <c r="J64" s="81"/>
      <c r="K64" s="162" t="s">
        <v>8</v>
      </c>
      <c r="L64" s="162" t="s">
        <v>9</v>
      </c>
      <c r="M64" s="298" t="s">
        <v>10</v>
      </c>
      <c r="N64" s="298"/>
      <c r="O64" s="298"/>
      <c r="P64" s="298"/>
      <c r="Q64" s="298"/>
      <c r="R64" s="298"/>
      <c r="S64" s="298"/>
      <c r="T64" s="298"/>
      <c r="U64" s="298"/>
      <c r="V64" s="298"/>
    </row>
    <row r="65" spans="1:22" ht="30.05" customHeight="1" x14ac:dyDescent="0.15">
      <c r="A65" s="8"/>
      <c r="B65" s="9"/>
      <c r="C65" s="9" t="s">
        <v>42</v>
      </c>
      <c r="D65" s="9"/>
      <c r="E65" s="9" t="s">
        <v>43</v>
      </c>
      <c r="F65" s="9"/>
      <c r="G65" s="9"/>
      <c r="H65" s="9"/>
      <c r="I65" s="82"/>
      <c r="J65" s="30"/>
      <c r="K65" s="11" t="s">
        <v>11</v>
      </c>
      <c r="L65" s="11" t="s">
        <v>12</v>
      </c>
      <c r="M65" s="309"/>
      <c r="N65" s="299"/>
      <c r="O65" s="299"/>
      <c r="P65" s="299"/>
      <c r="Q65" s="299"/>
      <c r="R65" s="299"/>
      <c r="S65" s="299"/>
      <c r="T65" s="299"/>
      <c r="U65" s="299"/>
      <c r="V65" s="299"/>
    </row>
    <row r="66" spans="1:22" ht="15.7" customHeight="1" x14ac:dyDescent="0.15">
      <c r="A66" s="83"/>
      <c r="B66" s="75"/>
      <c r="C66" s="317" t="s">
        <v>36</v>
      </c>
      <c r="D66" s="317"/>
      <c r="E66" s="317"/>
      <c r="F66" s="317"/>
      <c r="G66" s="166"/>
      <c r="H66" s="166"/>
      <c r="I66" s="163"/>
      <c r="J66" s="167"/>
      <c r="K66" s="84">
        <f>K67+K68</f>
        <v>60161</v>
      </c>
      <c r="L66" s="84">
        <f t="shared" ref="L66:V66" si="16">L67+L68</f>
        <v>61480</v>
      </c>
      <c r="M66" s="84">
        <f t="shared" si="16"/>
        <v>60112</v>
      </c>
      <c r="N66" s="84">
        <f t="shared" si="16"/>
        <v>60000</v>
      </c>
      <c r="O66" s="84">
        <f t="shared" si="16"/>
        <v>60000</v>
      </c>
      <c r="P66" s="84">
        <f t="shared" si="16"/>
        <v>60000</v>
      </c>
      <c r="Q66" s="84">
        <f t="shared" si="16"/>
        <v>60000</v>
      </c>
      <c r="R66" s="84">
        <f t="shared" si="16"/>
        <v>60000</v>
      </c>
      <c r="S66" s="84">
        <f t="shared" si="16"/>
        <v>60000</v>
      </c>
      <c r="T66" s="84">
        <f t="shared" si="16"/>
        <v>60000</v>
      </c>
      <c r="U66" s="84">
        <f t="shared" si="16"/>
        <v>60000</v>
      </c>
      <c r="V66" s="84">
        <f t="shared" si="16"/>
        <v>60000</v>
      </c>
    </row>
    <row r="67" spans="1:22" ht="15.7" customHeight="1" x14ac:dyDescent="0.15">
      <c r="A67" s="25"/>
      <c r="B67" s="26"/>
      <c r="C67" s="26"/>
      <c r="D67" s="85"/>
      <c r="E67" s="26"/>
      <c r="F67" s="27"/>
      <c r="G67" s="345" t="s">
        <v>37</v>
      </c>
      <c r="H67" s="307"/>
      <c r="I67" s="307"/>
      <c r="J67" s="312"/>
      <c r="K67" s="42">
        <v>45748</v>
      </c>
      <c r="L67" s="42">
        <v>45000</v>
      </c>
      <c r="M67" s="42">
        <f>L67/K67*L67</f>
        <v>44264.23013027892</v>
      </c>
      <c r="N67" s="42">
        <f t="shared" ref="N67:V67" si="17">M67/L67*M67</f>
        <v>43540.490422806492</v>
      </c>
      <c r="O67" s="42">
        <f t="shared" si="17"/>
        <v>42828.584179118036</v>
      </c>
      <c r="P67" s="42">
        <f t="shared" si="17"/>
        <v>42128.317916855631</v>
      </c>
      <c r="Q67" s="42">
        <f t="shared" si="17"/>
        <v>41439.501317183334</v>
      </c>
      <c r="R67" s="42">
        <f t="shared" si="17"/>
        <v>40761.947173062203</v>
      </c>
      <c r="S67" s="42">
        <f t="shared" si="17"/>
        <v>40095.471338371048</v>
      </c>
      <c r="T67" s="42">
        <f t="shared" si="17"/>
        <v>39439.892677859068</v>
      </c>
      <c r="U67" s="42">
        <f t="shared" si="17"/>
        <v>38795.033017916794</v>
      </c>
      <c r="V67" s="42">
        <f t="shared" si="17"/>
        <v>38160.717098151945</v>
      </c>
    </row>
    <row r="68" spans="1:22" ht="15.7" customHeight="1" x14ac:dyDescent="0.15">
      <c r="A68" s="28"/>
      <c r="B68" s="29"/>
      <c r="C68" s="26"/>
      <c r="D68" s="85"/>
      <c r="E68" s="26"/>
      <c r="F68" s="27"/>
      <c r="G68" s="345" t="s">
        <v>38</v>
      </c>
      <c r="H68" s="307"/>
      <c r="I68" s="307"/>
      <c r="J68" s="312"/>
      <c r="K68" s="42">
        <v>14413</v>
      </c>
      <c r="L68" s="42">
        <v>16480</v>
      </c>
      <c r="M68" s="42">
        <f>M10-M67</f>
        <v>15847.76986972108</v>
      </c>
      <c r="N68" s="42">
        <f t="shared" ref="N68:V68" si="18">N10-N67</f>
        <v>16459.509577193508</v>
      </c>
      <c r="O68" s="42">
        <f t="shared" si="18"/>
        <v>17171.415820881964</v>
      </c>
      <c r="P68" s="42">
        <f t="shared" si="18"/>
        <v>17871.682083144369</v>
      </c>
      <c r="Q68" s="42">
        <f t="shared" si="18"/>
        <v>18560.498682816666</v>
      </c>
      <c r="R68" s="42">
        <f t="shared" si="18"/>
        <v>19238.052826937797</v>
      </c>
      <c r="S68" s="42">
        <f t="shared" si="18"/>
        <v>19904.528661628952</v>
      </c>
      <c r="T68" s="42">
        <f t="shared" si="18"/>
        <v>20560.107322140932</v>
      </c>
      <c r="U68" s="42">
        <f t="shared" si="18"/>
        <v>21204.966982083206</v>
      </c>
      <c r="V68" s="42">
        <f t="shared" si="18"/>
        <v>21839.282901848055</v>
      </c>
    </row>
    <row r="69" spans="1:22" ht="15.7" customHeight="1" x14ac:dyDescent="0.15">
      <c r="A69" s="83"/>
      <c r="B69" s="75"/>
      <c r="C69" s="317" t="s">
        <v>39</v>
      </c>
      <c r="D69" s="317"/>
      <c r="E69" s="317"/>
      <c r="F69" s="317"/>
      <c r="G69" s="166"/>
      <c r="H69" s="166"/>
      <c r="I69" s="163"/>
      <c r="J69" s="167"/>
      <c r="K69" s="37">
        <f t="shared" ref="K69:L69" si="19">K25</f>
        <v>21809</v>
      </c>
      <c r="L69" s="37">
        <f t="shared" si="19"/>
        <v>22285</v>
      </c>
      <c r="M69" s="37">
        <f>M25</f>
        <v>22771</v>
      </c>
      <c r="N69" s="37">
        <f t="shared" ref="N69:V69" si="20">N25</f>
        <v>22838</v>
      </c>
      <c r="O69" s="37">
        <f t="shared" si="20"/>
        <v>22795</v>
      </c>
      <c r="P69" s="37">
        <f t="shared" si="20"/>
        <v>23508</v>
      </c>
      <c r="Q69" s="37">
        <f t="shared" si="20"/>
        <v>23223</v>
      </c>
      <c r="R69" s="37">
        <f t="shared" si="20"/>
        <v>23321</v>
      </c>
      <c r="S69" s="37">
        <f t="shared" si="20"/>
        <v>22925</v>
      </c>
      <c r="T69" s="37">
        <f t="shared" si="20"/>
        <v>22924</v>
      </c>
      <c r="U69" s="37">
        <f t="shared" si="20"/>
        <v>22913</v>
      </c>
      <c r="V69" s="37">
        <f t="shared" si="20"/>
        <v>23158</v>
      </c>
    </row>
    <row r="70" spans="1:22" ht="15.7" customHeight="1" x14ac:dyDescent="0.15">
      <c r="A70" s="25"/>
      <c r="B70" s="26"/>
      <c r="C70" s="26"/>
      <c r="D70" s="85"/>
      <c r="E70" s="26"/>
      <c r="F70" s="27"/>
      <c r="G70" s="345" t="s">
        <v>37</v>
      </c>
      <c r="H70" s="307"/>
      <c r="I70" s="307"/>
      <c r="J70" s="312"/>
      <c r="K70" s="42">
        <f>K69-K71</f>
        <v>21808</v>
      </c>
      <c r="L70" s="42">
        <f t="shared" ref="L70:V70" si="21">L69-L71</f>
        <v>22284</v>
      </c>
      <c r="M70" s="42">
        <f t="shared" si="21"/>
        <v>22770</v>
      </c>
      <c r="N70" s="42">
        <f t="shared" si="21"/>
        <v>22837</v>
      </c>
      <c r="O70" s="42">
        <f t="shared" si="21"/>
        <v>22794</v>
      </c>
      <c r="P70" s="42">
        <f t="shared" si="21"/>
        <v>23507</v>
      </c>
      <c r="Q70" s="42">
        <f t="shared" si="21"/>
        <v>23222</v>
      </c>
      <c r="R70" s="42">
        <f t="shared" si="21"/>
        <v>23320</v>
      </c>
      <c r="S70" s="42">
        <f t="shared" si="21"/>
        <v>22924</v>
      </c>
      <c r="T70" s="42">
        <f t="shared" si="21"/>
        <v>22923</v>
      </c>
      <c r="U70" s="42">
        <f t="shared" si="21"/>
        <v>22912</v>
      </c>
      <c r="V70" s="42">
        <f t="shared" si="21"/>
        <v>23157</v>
      </c>
    </row>
    <row r="71" spans="1:22" ht="15.7" customHeight="1" x14ac:dyDescent="0.15">
      <c r="A71" s="28"/>
      <c r="B71" s="29"/>
      <c r="C71" s="29"/>
      <c r="D71" s="86"/>
      <c r="E71" s="29"/>
      <c r="F71" s="30"/>
      <c r="G71" s="345" t="s">
        <v>38</v>
      </c>
      <c r="H71" s="307"/>
      <c r="I71" s="307"/>
      <c r="J71" s="312"/>
      <c r="K71" s="42">
        <v>1</v>
      </c>
      <c r="L71" s="42">
        <v>1</v>
      </c>
      <c r="M71" s="42">
        <v>1</v>
      </c>
      <c r="N71" s="42">
        <v>1</v>
      </c>
      <c r="O71" s="42">
        <v>1</v>
      </c>
      <c r="P71" s="42">
        <v>1</v>
      </c>
      <c r="Q71" s="42">
        <v>1</v>
      </c>
      <c r="R71" s="42">
        <v>1</v>
      </c>
      <c r="S71" s="42">
        <v>1</v>
      </c>
      <c r="T71" s="42">
        <v>1</v>
      </c>
      <c r="U71" s="42">
        <v>1</v>
      </c>
      <c r="V71" s="42">
        <v>1</v>
      </c>
    </row>
    <row r="72" spans="1:22" x14ac:dyDescent="0.15">
      <c r="A72" s="87"/>
      <c r="B72" s="166"/>
      <c r="C72" s="307" t="s">
        <v>40</v>
      </c>
      <c r="D72" s="307"/>
      <c r="E72" s="307"/>
      <c r="F72" s="307"/>
      <c r="G72" s="166"/>
      <c r="H72" s="166"/>
      <c r="I72" s="163"/>
      <c r="J72" s="167"/>
      <c r="K72" s="84">
        <f>K66+K69</f>
        <v>81970</v>
      </c>
      <c r="L72" s="84">
        <f t="shared" ref="L72:V72" si="22">L66+L69</f>
        <v>83765</v>
      </c>
      <c r="M72" s="84">
        <f t="shared" si="22"/>
        <v>82883</v>
      </c>
      <c r="N72" s="84">
        <f t="shared" si="22"/>
        <v>82838</v>
      </c>
      <c r="O72" s="84">
        <f t="shared" si="22"/>
        <v>82795</v>
      </c>
      <c r="P72" s="84">
        <f t="shared" si="22"/>
        <v>83508</v>
      </c>
      <c r="Q72" s="84">
        <f t="shared" si="22"/>
        <v>83223</v>
      </c>
      <c r="R72" s="84">
        <f t="shared" si="22"/>
        <v>83321</v>
      </c>
      <c r="S72" s="84">
        <f t="shared" si="22"/>
        <v>82925</v>
      </c>
      <c r="T72" s="84">
        <f t="shared" si="22"/>
        <v>82924</v>
      </c>
      <c r="U72" s="84">
        <f t="shared" si="22"/>
        <v>82913</v>
      </c>
      <c r="V72" s="84">
        <f t="shared" si="22"/>
        <v>83158</v>
      </c>
    </row>
  </sheetData>
  <mergeCells count="142">
    <mergeCell ref="G67:J67"/>
    <mergeCell ref="G68:J68"/>
    <mergeCell ref="C69:F69"/>
    <mergeCell ref="G70:J70"/>
    <mergeCell ref="G71:J71"/>
    <mergeCell ref="C72:F72"/>
    <mergeCell ref="R64:R65"/>
    <mergeCell ref="S64:S65"/>
    <mergeCell ref="T64:T65"/>
    <mergeCell ref="U64:U65"/>
    <mergeCell ref="V64:V65"/>
    <mergeCell ref="C66:F66"/>
    <mergeCell ref="C62:H62"/>
    <mergeCell ref="M64:M65"/>
    <mergeCell ref="N64:N65"/>
    <mergeCell ref="O64:O65"/>
    <mergeCell ref="P64:P65"/>
    <mergeCell ref="Q64:Q65"/>
    <mergeCell ref="C57:H57"/>
    <mergeCell ref="C58:H58"/>
    <mergeCell ref="C59:H59"/>
    <mergeCell ref="C60:G60"/>
    <mergeCell ref="H60:J60"/>
    <mergeCell ref="C61:H61"/>
    <mergeCell ref="S53:S54"/>
    <mergeCell ref="T53:T54"/>
    <mergeCell ref="U53:U54"/>
    <mergeCell ref="C55:I55"/>
    <mergeCell ref="C56:G56"/>
    <mergeCell ref="H56:J56"/>
    <mergeCell ref="M53:M54"/>
    <mergeCell ref="N53:N54"/>
    <mergeCell ref="O53:O54"/>
    <mergeCell ref="P53:P54"/>
    <mergeCell ref="Q53:Q54"/>
    <mergeCell ref="R53:R54"/>
    <mergeCell ref="U51:U52"/>
    <mergeCell ref="V51:V52"/>
    <mergeCell ref="A53:A54"/>
    <mergeCell ref="B53:B54"/>
    <mergeCell ref="C53:I54"/>
    <mergeCell ref="J53:J54"/>
    <mergeCell ref="K53:K54"/>
    <mergeCell ref="L53:L54"/>
    <mergeCell ref="M51:M52"/>
    <mergeCell ref="N51:N52"/>
    <mergeCell ref="O51:O52"/>
    <mergeCell ref="P51:P52"/>
    <mergeCell ref="Q51:Q52"/>
    <mergeCell ref="R51:R52"/>
    <mergeCell ref="V53:V54"/>
    <mergeCell ref="S49:S50"/>
    <mergeCell ref="T49:T50"/>
    <mergeCell ref="U49:U50"/>
    <mergeCell ref="V49:V50"/>
    <mergeCell ref="A51:A52"/>
    <mergeCell ref="C51:F52"/>
    <mergeCell ref="I51:I52"/>
    <mergeCell ref="J51:J52"/>
    <mergeCell ref="K51:K52"/>
    <mergeCell ref="L51:L52"/>
    <mergeCell ref="M49:M50"/>
    <mergeCell ref="N49:N50"/>
    <mergeCell ref="O49:O50"/>
    <mergeCell ref="P49:P50"/>
    <mergeCell ref="Q49:Q50"/>
    <mergeCell ref="R49:R50"/>
    <mergeCell ref="A49:A50"/>
    <mergeCell ref="C49:F50"/>
    <mergeCell ref="I49:I50"/>
    <mergeCell ref="J49:J50"/>
    <mergeCell ref="K49:K50"/>
    <mergeCell ref="L49:L50"/>
    <mergeCell ref="S51:S52"/>
    <mergeCell ref="T51:T52"/>
    <mergeCell ref="C42:F42"/>
    <mergeCell ref="C43:I43"/>
    <mergeCell ref="C45:F45"/>
    <mergeCell ref="G45:I45"/>
    <mergeCell ref="C46:I46"/>
    <mergeCell ref="A47:A48"/>
    <mergeCell ref="C47:F47"/>
    <mergeCell ref="G47:I47"/>
    <mergeCell ref="C48:F48"/>
    <mergeCell ref="G48:I48"/>
    <mergeCell ref="C39:F39"/>
    <mergeCell ref="H39:I39"/>
    <mergeCell ref="C40:F40"/>
    <mergeCell ref="C41:F41"/>
    <mergeCell ref="E30:J30"/>
    <mergeCell ref="B31:B37"/>
    <mergeCell ref="E31:I31"/>
    <mergeCell ref="E32:J32"/>
    <mergeCell ref="G33:J33"/>
    <mergeCell ref="E34:I34"/>
    <mergeCell ref="E35:J35"/>
    <mergeCell ref="E36:J36"/>
    <mergeCell ref="E37:J37"/>
    <mergeCell ref="G19:J19"/>
    <mergeCell ref="F20:J20"/>
    <mergeCell ref="E21:F21"/>
    <mergeCell ref="H21:I21"/>
    <mergeCell ref="F8:J8"/>
    <mergeCell ref="E9:J9"/>
    <mergeCell ref="F10:J10"/>
    <mergeCell ref="F11:J11"/>
    <mergeCell ref="A22:A38"/>
    <mergeCell ref="B22:B30"/>
    <mergeCell ref="E22:I22"/>
    <mergeCell ref="E23:J23"/>
    <mergeCell ref="E24:J24"/>
    <mergeCell ref="E25:J25"/>
    <mergeCell ref="E26:J26"/>
    <mergeCell ref="E27:J27"/>
    <mergeCell ref="E28:J28"/>
    <mergeCell ref="E29:J29"/>
    <mergeCell ref="E38:F38"/>
    <mergeCell ref="H38:I38"/>
    <mergeCell ref="V2:V3"/>
    <mergeCell ref="A4:A21"/>
    <mergeCell ref="B4:B11"/>
    <mergeCell ref="D4:I4"/>
    <mergeCell ref="E5:I5"/>
    <mergeCell ref="F6:J6"/>
    <mergeCell ref="F7:I7"/>
    <mergeCell ref="M2:M3"/>
    <mergeCell ref="N2:N3"/>
    <mergeCell ref="O2:O3"/>
    <mergeCell ref="P2:P3"/>
    <mergeCell ref="Q2:Q3"/>
    <mergeCell ref="R2:R3"/>
    <mergeCell ref="B12:B20"/>
    <mergeCell ref="D12:I12"/>
    <mergeCell ref="E13:J13"/>
    <mergeCell ref="F14:J14"/>
    <mergeCell ref="G15:J15"/>
    <mergeCell ref="F16:J16"/>
    <mergeCell ref="S2:S3"/>
    <mergeCell ref="T2:T3"/>
    <mergeCell ref="U2:U3"/>
    <mergeCell ref="E17:J17"/>
    <mergeCell ref="F18:J18"/>
  </mergeCells>
  <phoneticPr fontId="1"/>
  <pageMargins left="0.47244094488188981" right="0.47244094488188981" top="0.98425196850393704" bottom="0.39370078740157483" header="0.51181102362204722" footer="0.35433070866141736"/>
  <pageSetup paperSize="9" scale="82" fitToWidth="0" fitToHeight="2" orientation="landscape" blackAndWhite="1" r:id="rId1"/>
  <headerFooter alignWithMargins="0">
    <oddHeader xml:space="preserve">&amp;L&amp;12様式第2号（法非適用企業）&amp;C&amp;"ＭＳ ゴシック,標準"
&amp;"ＭＳ Ｐゴシック,標準"&amp;20投資・財政計画&amp;R
</oddHeader>
  </headerFooter>
  <rowBreaks count="1" manualBreakCount="1">
    <brk id="38"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経営戦略（農業集落排水事業）</vt:lpstr>
      <vt:lpstr>（非適用企業）H28</vt:lpstr>
      <vt:lpstr>'（非適用企業）H28'!Print_Area</vt:lpstr>
      <vt:lpstr>'経営戦略（農業集落排水事業）'!Print_Area</vt:lpstr>
      <vt:lpstr>'（非適用企業）H28'!Print_Titles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2021-03-30T08:17:32Z</dcterms:modified>
</cp:coreProperties>
</file>