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1.13\共有フォルダ\情報未来課\女性活躍推進担当用\■【旧】女子サッカー推進室\女子サッカー推進担当用\04_各種団体\佐賀県プロバスケットボール振興協議会\R6\佐賀バルーナーズ応援バスツアー補助\"/>
    </mc:Choice>
  </mc:AlternateContent>
  <bookViews>
    <workbookView xWindow="-105" yWindow="-105" windowWidth="21795" windowHeight="13875"/>
  </bookViews>
  <sheets>
    <sheet name="実施申請書" sheetId="1" r:id="rId1"/>
    <sheet name="実施報告書" sheetId="2" r:id="rId2"/>
    <sheet name="早見表" sheetId="3" r:id="rId3"/>
    <sheet name="申請先一覧" sheetId="4" r:id="rId4"/>
  </sheets>
  <definedNames>
    <definedName name="_xlnm.Print_Area" localSheetId="0">実施申請書!$A$1:$AC$43</definedName>
    <definedName name="_xlnm.Print_Area" localSheetId="1">実施報告書!$A$1:$AC$40</definedName>
    <definedName name="_xlnm.Print_Area" localSheetId="3">申請先一覧!$A$1:$E$23</definedName>
    <definedName name="_xlnm.Print_Area" localSheetId="2">早見表!$A$1:$V$50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 l="1"/>
  <c r="H33" i="2"/>
  <c r="S28" i="2"/>
  <c r="S29" i="2"/>
  <c r="G12" i="2"/>
  <c r="G13" i="2"/>
  <c r="Y19" i="1" l="1"/>
  <c r="H31" i="1"/>
  <c r="H37" i="1" s="1"/>
  <c r="H39" i="1" s="1"/>
  <c r="K33" i="2"/>
  <c r="J33" i="2"/>
  <c r="I33" i="2"/>
  <c r="I31" i="2"/>
  <c r="I30" i="2"/>
  <c r="H30" i="2"/>
  <c r="I29" i="2"/>
  <c r="H29" i="2"/>
  <c r="Y26" i="2"/>
  <c r="X26" i="2"/>
  <c r="W26" i="2"/>
  <c r="V26" i="2"/>
  <c r="Y25" i="2"/>
  <c r="X25" i="2"/>
  <c r="W25" i="2"/>
  <c r="V25" i="2"/>
  <c r="T26" i="2"/>
  <c r="S26" i="2"/>
  <c r="R26" i="2"/>
  <c r="Q26" i="2"/>
  <c r="T25" i="2"/>
  <c r="S25" i="2"/>
  <c r="R25" i="2"/>
  <c r="Q25" i="2"/>
  <c r="N26" i="2"/>
  <c r="M26" i="2"/>
  <c r="L26" i="2"/>
  <c r="K26" i="2"/>
  <c r="J26" i="2"/>
  <c r="I26" i="2"/>
  <c r="H26" i="2"/>
  <c r="G26" i="2"/>
  <c r="F26" i="2"/>
  <c r="E26" i="2"/>
  <c r="D26" i="2"/>
  <c r="C26" i="2"/>
  <c r="N25" i="2"/>
  <c r="M25" i="2"/>
  <c r="L25" i="2"/>
  <c r="K25" i="2"/>
  <c r="J25" i="2"/>
  <c r="I25" i="2"/>
  <c r="H25" i="2"/>
  <c r="G25" i="2"/>
  <c r="F25" i="2"/>
  <c r="E25" i="2"/>
  <c r="D25" i="2"/>
  <c r="C25" i="2"/>
  <c r="G10" i="2"/>
  <c r="G11" i="2"/>
  <c r="I15" i="2"/>
  <c r="K15" i="2"/>
  <c r="M15" i="2"/>
  <c r="G18" i="2"/>
  <c r="R18" i="2"/>
  <c r="I23" i="2"/>
  <c r="J23" i="2"/>
  <c r="Z21" i="2"/>
  <c r="Y21" i="2"/>
  <c r="X21" i="2"/>
  <c r="W21" i="2"/>
  <c r="V21" i="2"/>
  <c r="U21" i="2"/>
  <c r="S21" i="2"/>
  <c r="R21" i="2"/>
  <c r="Q21" i="2"/>
  <c r="P21" i="2"/>
  <c r="O21" i="2"/>
  <c r="N21" i="2"/>
  <c r="L21" i="2"/>
  <c r="K21" i="2"/>
  <c r="J21" i="2"/>
  <c r="I21" i="2"/>
  <c r="H21" i="2"/>
  <c r="G21" i="2"/>
  <c r="AA20" i="2"/>
  <c r="Z20" i="2"/>
  <c r="Y20" i="2"/>
  <c r="X20" i="2"/>
  <c r="W20" i="2"/>
  <c r="V20" i="2"/>
  <c r="U20" i="2"/>
  <c r="T20" i="2"/>
  <c r="S20" i="2"/>
  <c r="R20" i="2"/>
  <c r="Q20" i="2"/>
  <c r="P20" i="2"/>
  <c r="O20" i="2"/>
  <c r="N20" i="2"/>
  <c r="M20" i="2"/>
  <c r="L20" i="2"/>
  <c r="K20" i="2"/>
  <c r="J20" i="2"/>
  <c r="I20" i="2"/>
  <c r="H20" i="2"/>
  <c r="G20" i="2"/>
  <c r="S18" i="2"/>
  <c r="O18" i="2"/>
  <c r="N18" i="2"/>
  <c r="M18" i="2"/>
  <c r="L18" i="2"/>
  <c r="K18" i="2"/>
  <c r="J18" i="2"/>
  <c r="I18" i="2"/>
  <c r="H18" i="2"/>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N8" i="3"/>
  <c r="N7" i="3"/>
  <c r="N6" i="3"/>
  <c r="N5" i="3"/>
  <c r="N4"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12" i="3"/>
  <c r="S11" i="3"/>
  <c r="S10" i="3"/>
  <c r="S9" i="3"/>
  <c r="S8" i="3"/>
  <c r="S7" i="3"/>
  <c r="S6" i="3"/>
  <c r="S5" i="3"/>
  <c r="S4" i="3"/>
  <c r="D48" i="3"/>
  <c r="D46" i="3"/>
  <c r="D47" i="3"/>
  <c r="D26" i="3"/>
  <c r="D27" i="3"/>
  <c r="D28" i="3"/>
  <c r="D29" i="3"/>
  <c r="D30" i="3"/>
  <c r="D31" i="3"/>
  <c r="D32" i="3"/>
  <c r="D33" i="3"/>
  <c r="D34" i="3"/>
  <c r="D35" i="3"/>
  <c r="D36" i="3"/>
  <c r="D37" i="3"/>
  <c r="D38" i="3"/>
  <c r="D39" i="3"/>
  <c r="D40" i="3"/>
  <c r="D41" i="3"/>
  <c r="D42" i="3"/>
  <c r="D43" i="3"/>
  <c r="D44" i="3"/>
  <c r="D45" i="3"/>
  <c r="D5" i="3"/>
  <c r="D6" i="3"/>
  <c r="D7" i="3"/>
  <c r="D8" i="3"/>
  <c r="D9" i="3"/>
  <c r="D10" i="3"/>
  <c r="D11" i="3"/>
  <c r="D12" i="3"/>
  <c r="D13" i="3"/>
  <c r="D14" i="3"/>
  <c r="D15" i="3"/>
  <c r="D16" i="3"/>
  <c r="D17" i="3"/>
  <c r="D18" i="3"/>
  <c r="D19" i="3"/>
  <c r="D20" i="3"/>
  <c r="D21" i="3"/>
  <c r="D22" i="3"/>
  <c r="D23" i="3"/>
  <c r="D24" i="3"/>
  <c r="D25" i="3"/>
  <c r="D4" i="3"/>
  <c r="Y18" i="2" l="1"/>
  <c r="H28" i="2"/>
  <c r="H34" i="2" s="1"/>
  <c r="H35" i="2" s="1"/>
  <c r="H38" i="1"/>
  <c r="L34" i="1"/>
  <c r="H36" i="2" l="1"/>
  <c r="L31" i="2"/>
</calcChain>
</file>

<file path=xl/sharedStrings.xml><?xml version="1.0" encoding="utf-8"?>
<sst xmlns="http://schemas.openxmlformats.org/spreadsheetml/2006/main" count="276" uniqueCount="180">
  <si>
    <t>様式１</t>
    <rPh sb="0" eb="2">
      <t>ヨウシキ</t>
    </rPh>
    <phoneticPr fontId="1"/>
  </si>
  <si>
    <t>日</t>
    <rPh sb="0" eb="1">
      <t>ニチ</t>
    </rPh>
    <phoneticPr fontId="1"/>
  </si>
  <si>
    <t>月</t>
    <rPh sb="0" eb="1">
      <t>ガツ</t>
    </rPh>
    <phoneticPr fontId="1"/>
  </si>
  <si>
    <t>年</t>
    <rPh sb="0" eb="1">
      <t>ネン</t>
    </rPh>
    <phoneticPr fontId="1"/>
  </si>
  <si>
    <t>令和</t>
    <rPh sb="0" eb="2">
      <t>レイワ</t>
    </rPh>
    <phoneticPr fontId="1"/>
  </si>
  <si>
    <t>申請日</t>
    <rPh sb="0" eb="3">
      <t>シンセイビ</t>
    </rPh>
    <phoneticPr fontId="1"/>
  </si>
  <si>
    <t>協議会会員名</t>
    <rPh sb="0" eb="6">
      <t>キョウギカイカイインメイ</t>
    </rPh>
    <phoneticPr fontId="1"/>
  </si>
  <si>
    <t>協議会担当者</t>
    <rPh sb="0" eb="3">
      <t>キョウギカイ</t>
    </rPh>
    <rPh sb="3" eb="6">
      <t>タントウシャ</t>
    </rPh>
    <phoneticPr fontId="1"/>
  </si>
  <si>
    <t>（１）</t>
    <phoneticPr fontId="1"/>
  </si>
  <si>
    <t>（２）</t>
    <phoneticPr fontId="1"/>
  </si>
  <si>
    <t>利用団体名</t>
    <rPh sb="0" eb="5">
      <t>リヨウダンタイメイ</t>
    </rPh>
    <phoneticPr fontId="1"/>
  </si>
  <si>
    <t>補助上限額</t>
    <rPh sb="0" eb="5">
      <t>ホジョジョウゲンガク</t>
    </rPh>
    <phoneticPr fontId="1"/>
  </si>
  <si>
    <t>利用予定車両</t>
    <rPh sb="0" eb="6">
      <t>リヨウヨテイシャリョウ</t>
    </rPh>
    <phoneticPr fontId="1"/>
  </si>
  <si>
    <t>高速・有料道利用</t>
    <rPh sb="0" eb="2">
      <t>コウソク</t>
    </rPh>
    <rPh sb="3" eb="6">
      <t>ユウリョウドウ</t>
    </rPh>
    <rPh sb="6" eb="8">
      <t>リヨウ</t>
    </rPh>
    <phoneticPr fontId="1"/>
  </si>
  <si>
    <t>利用予定区間</t>
    <rPh sb="0" eb="2">
      <t>リヨウ</t>
    </rPh>
    <rPh sb="2" eb="4">
      <t>ヨテイ</t>
    </rPh>
    <rPh sb="4" eb="6">
      <t>クカン</t>
    </rPh>
    <phoneticPr fontId="1"/>
  </si>
  <si>
    <t>大人</t>
    <rPh sb="0" eb="2">
      <t>オトナ</t>
    </rPh>
    <phoneticPr fontId="1"/>
  </si>
  <si>
    <t>高校生以下</t>
    <rPh sb="0" eb="5">
      <t>コウコウセイイカ</t>
    </rPh>
    <phoneticPr fontId="1"/>
  </si>
  <si>
    <t>円</t>
    <rPh sb="0" eb="1">
      <t>エン</t>
    </rPh>
    <phoneticPr fontId="1"/>
  </si>
  <si>
    <t>（４）</t>
    <phoneticPr fontId="1"/>
  </si>
  <si>
    <t>（７）</t>
    <phoneticPr fontId="1"/>
  </si>
  <si>
    <t>→バス会社（旅行会社）の見積書を添付すること</t>
    <rPh sb="3" eb="5">
      <t>ガイシャ</t>
    </rPh>
    <rPh sb="6" eb="10">
      <t>リョコウカイシャ</t>
    </rPh>
    <rPh sb="12" eb="15">
      <t>ミツモリショ</t>
    </rPh>
    <rPh sb="16" eb="18">
      <t>テンプ</t>
    </rPh>
    <phoneticPr fontId="1"/>
  </si>
  <si>
    <t>見積額（税込）</t>
    <rPh sb="0" eb="2">
      <t>ミツモリ</t>
    </rPh>
    <rPh sb="2" eb="3">
      <t>ガク</t>
    </rPh>
    <rPh sb="4" eb="6">
      <t>ゼイコ</t>
    </rPh>
    <phoneticPr fontId="1"/>
  </si>
  <si>
    <t>（３）</t>
    <phoneticPr fontId="1"/>
  </si>
  <si>
    <t>（５）</t>
    <phoneticPr fontId="1"/>
  </si>
  <si>
    <t>人中</t>
    <rPh sb="0" eb="2">
      <t>ニンチュウ</t>
    </rPh>
    <phoneticPr fontId="1"/>
  </si>
  <si>
    <t>乗車人数</t>
    <rPh sb="0" eb="2">
      <t>ジョウシャ</t>
    </rPh>
    <rPh sb="2" eb="4">
      <t>ニンズウ</t>
    </rPh>
    <phoneticPr fontId="1"/>
  </si>
  <si>
    <t>新規来場者数</t>
    <rPh sb="0" eb="6">
      <t>シンキライジョウシャスウ</t>
    </rPh>
    <phoneticPr fontId="1"/>
  </si>
  <si>
    <t>人　／</t>
    <rPh sb="0" eb="1">
      <t>ヒト</t>
    </rPh>
    <phoneticPr fontId="1"/>
  </si>
  <si>
    <t>人</t>
    <rPh sb="0" eb="1">
      <t>ヒト</t>
    </rPh>
    <phoneticPr fontId="1"/>
  </si>
  <si>
    <t>台</t>
    <rPh sb="0" eb="1">
      <t>ダイ</t>
    </rPh>
    <phoneticPr fontId="1"/>
  </si>
  <si>
    <t>利用予定道路</t>
    <rPh sb="0" eb="2">
      <t>リヨウ</t>
    </rPh>
    <rPh sb="2" eb="4">
      <t>ヨテイ</t>
    </rPh>
    <rPh sb="4" eb="6">
      <t>ドウロ</t>
    </rPh>
    <phoneticPr fontId="1"/>
  </si>
  <si>
    <t>IC～</t>
    <phoneticPr fontId="1"/>
  </si>
  <si>
    <t>IC</t>
    <phoneticPr fontId="1"/>
  </si>
  <si>
    <t>往復/片道</t>
    <rPh sb="0" eb="2">
      <t>オウフク</t>
    </rPh>
    <rPh sb="3" eb="5">
      <t>カタミチ</t>
    </rPh>
    <phoneticPr fontId="1"/>
  </si>
  <si>
    <t>乗車定員</t>
    <rPh sb="0" eb="4">
      <t>ジョウシャテイイン</t>
    </rPh>
    <phoneticPr fontId="1"/>
  </si>
  <si>
    <t>会社名</t>
    <rPh sb="0" eb="3">
      <t>カイシャメイ</t>
    </rPh>
    <phoneticPr fontId="1"/>
  </si>
  <si>
    <t>車両区分</t>
    <rPh sb="0" eb="2">
      <t>シャリョウ</t>
    </rPh>
    <rPh sb="2" eb="4">
      <t>クブン</t>
    </rPh>
    <phoneticPr fontId="1"/>
  </si>
  <si>
    <t>１台目</t>
    <rPh sb="1" eb="2">
      <t>ダイ</t>
    </rPh>
    <rPh sb="2" eb="3">
      <t>メ</t>
    </rPh>
    <phoneticPr fontId="1"/>
  </si>
  <si>
    <t>２台目</t>
    <rPh sb="1" eb="3">
      <t>ダイメ</t>
    </rPh>
    <phoneticPr fontId="1"/>
  </si>
  <si>
    <t>３台目</t>
    <rPh sb="1" eb="3">
      <t>ダイメ</t>
    </rPh>
    <phoneticPr fontId="1"/>
  </si>
  <si>
    <t>台数</t>
    <rPh sb="0" eb="2">
      <t>ダイスウ</t>
    </rPh>
    <phoneticPr fontId="1"/>
  </si>
  <si>
    <t>各バス情報</t>
    <rPh sb="0" eb="1">
      <t>カク</t>
    </rPh>
    <rPh sb="3" eb="5">
      <t>ジョウホウ</t>
    </rPh>
    <phoneticPr fontId="1"/>
  </si>
  <si>
    <t>乗車定員合計</t>
    <rPh sb="0" eb="2">
      <t>ジョウシャ</t>
    </rPh>
    <rPh sb="2" eb="4">
      <t>テイイン</t>
    </rPh>
    <rPh sb="4" eb="6">
      <t>ゴウケイ</t>
    </rPh>
    <phoneticPr fontId="1"/>
  </si>
  <si>
    <t xml:space="preserve"> =「見積額（税込）」－「補助上限額」</t>
    <rPh sb="3" eb="6">
      <t>ミツモリガク</t>
    </rPh>
    <rPh sb="7" eb="9">
      <t>ゼイコ</t>
    </rPh>
    <rPh sb="13" eb="18">
      <t>ホジョジョウゲンガク</t>
    </rPh>
    <phoneticPr fontId="1"/>
  </si>
  <si>
    <t>様式２</t>
    <rPh sb="0" eb="2">
      <t>ヨウシキ</t>
    </rPh>
    <phoneticPr fontId="1"/>
  </si>
  <si>
    <t>報告日</t>
    <rPh sb="0" eb="2">
      <t>ホウコク</t>
    </rPh>
    <rPh sb="2" eb="3">
      <t>ビ</t>
    </rPh>
    <phoneticPr fontId="1"/>
  </si>
  <si>
    <t>実施日</t>
    <rPh sb="0" eb="2">
      <t>ジッシ</t>
    </rPh>
    <rPh sb="2" eb="3">
      <t>ニチ</t>
    </rPh>
    <phoneticPr fontId="1"/>
  </si>
  <si>
    <t>（６）</t>
    <phoneticPr fontId="1"/>
  </si>
  <si>
    <t>補助金支給額</t>
    <rPh sb="0" eb="3">
      <t>ホジョキン</t>
    </rPh>
    <rPh sb="3" eb="6">
      <t>シキュウガク</t>
    </rPh>
    <phoneticPr fontId="1"/>
  </si>
  <si>
    <t>→この金額のバス会社(旅行会社)の請求書を添付すること</t>
    <rPh sb="3" eb="5">
      <t>キンガク</t>
    </rPh>
    <rPh sb="8" eb="10">
      <t>ガイシャ</t>
    </rPh>
    <rPh sb="11" eb="15">
      <t>リョコウカイシャ</t>
    </rPh>
    <rPh sb="17" eb="20">
      <t>セイキュウショ</t>
    </rPh>
    <rPh sb="21" eb="23">
      <t>テンプ</t>
    </rPh>
    <phoneticPr fontId="1"/>
  </si>
  <si>
    <t>バス利用時の写真（バス車内の様子や試合観戦中の様子など）→別紙で添付すること</t>
    <rPh sb="2" eb="5">
      <t>リヨウジ</t>
    </rPh>
    <rPh sb="6" eb="8">
      <t>シャシン</t>
    </rPh>
    <rPh sb="11" eb="13">
      <t>シャナイ</t>
    </rPh>
    <rPh sb="14" eb="16">
      <t>ヨウス</t>
    </rPh>
    <rPh sb="17" eb="19">
      <t>シアイ</t>
    </rPh>
    <rPh sb="19" eb="22">
      <t>カンセンチュウ</t>
    </rPh>
    <rPh sb="23" eb="25">
      <t>ヨウス</t>
    </rPh>
    <rPh sb="29" eb="31">
      <t>ベッシ</t>
    </rPh>
    <rPh sb="32" eb="34">
      <t>テンプ</t>
    </rPh>
    <phoneticPr fontId="1"/>
  </si>
  <si>
    <t>→この金額のバス会社(旅行会社)の見積書を添付すること</t>
    <rPh sb="3" eb="5">
      <t>キンガク</t>
    </rPh>
    <rPh sb="8" eb="10">
      <t>ガイシャ</t>
    </rPh>
    <rPh sb="11" eb="15">
      <t>リョコウカイシャ</t>
    </rPh>
    <rPh sb="17" eb="20">
      <t>ミツモリショ</t>
    </rPh>
    <rPh sb="21" eb="23">
      <t>テンプ</t>
    </rPh>
    <phoneticPr fontId="1"/>
  </si>
  <si>
    <t>補助上限額</t>
    <rPh sb="0" eb="2">
      <t>ホジョ</t>
    </rPh>
    <rPh sb="2" eb="4">
      <t>ジョウゲン</t>
    </rPh>
    <rPh sb="4" eb="5">
      <t>ガク</t>
    </rPh>
    <phoneticPr fontId="1"/>
  </si>
  <si>
    <t>※当該補助制度においては、より多くの人数でのバス利用を推奨しております。
　特に少人数で実施となる場合は、補助額が実費を下回る可能性がありますので御了承ください。</t>
    <rPh sb="1" eb="3">
      <t>トウガイ</t>
    </rPh>
    <rPh sb="3" eb="7">
      <t>ホジョセイド</t>
    </rPh>
    <rPh sb="15" eb="16">
      <t>オオ</t>
    </rPh>
    <rPh sb="18" eb="20">
      <t>ニンズウ</t>
    </rPh>
    <rPh sb="38" eb="39">
      <t>トク</t>
    </rPh>
    <rPh sb="44" eb="46">
      <t>ジッシ</t>
    </rPh>
    <rPh sb="73" eb="76">
      <t>ゴリョウショウ</t>
    </rPh>
    <phoneticPr fontId="1"/>
  </si>
  <si>
    <t>（参考）SAGAアリーナ 佐賀バルーナーズ応援バスツアー補助事業　補助上限額早見表</t>
    <rPh sb="1" eb="3">
      <t>サンコウ</t>
    </rPh>
    <rPh sb="13" eb="15">
      <t>サガ</t>
    </rPh>
    <rPh sb="21" eb="23">
      <t>オウエン</t>
    </rPh>
    <rPh sb="28" eb="32">
      <t>ホジョジギョウ</t>
    </rPh>
    <rPh sb="33" eb="35">
      <t>ホジョ</t>
    </rPh>
    <rPh sb="35" eb="38">
      <t>ジョウゲンガク</t>
    </rPh>
    <rPh sb="38" eb="41">
      <t>ハヤミヒョウ</t>
    </rPh>
    <phoneticPr fontId="1"/>
  </si>
  <si>
    <t>新規来場者数が乗車人数に含まれていません。</t>
    <rPh sb="0" eb="6">
      <t>シンキライジョウシャスウ</t>
    </rPh>
    <rPh sb="7" eb="9">
      <t>ジョウシャ</t>
    </rPh>
    <rPh sb="9" eb="11">
      <t>ニンズウ</t>
    </rPh>
    <rPh sb="12" eb="13">
      <t>フク</t>
    </rPh>
    <phoneticPr fontId="1"/>
  </si>
  <si>
    <t>SAGAアリーナ 佐賀バルーナーズ応援バスツアー実施申請書</t>
    <rPh sb="9" eb="11">
      <t>サガ</t>
    </rPh>
    <rPh sb="17" eb="19">
      <t>オウエン</t>
    </rPh>
    <rPh sb="24" eb="29">
      <t>ジッシシンセイショ</t>
    </rPh>
    <phoneticPr fontId="1"/>
  </si>
  <si>
    <t>SAGAアリーナ 佐賀バルーナーズ応援バスツアー実施報告書</t>
    <rPh sb="9" eb="11">
      <t>サガ</t>
    </rPh>
    <rPh sb="17" eb="19">
      <t>オウエン</t>
    </rPh>
    <rPh sb="24" eb="26">
      <t>ジッシ</t>
    </rPh>
    <rPh sb="26" eb="29">
      <t>ホウコクショ</t>
    </rPh>
    <phoneticPr fontId="1"/>
  </si>
  <si>
    <t>※申請書提出後、予算及び上限額の範囲内で実施できるかを協議会において確認するので、
　バスへの正式な依頼は協議会事務局からの実施決定の連絡を受けてからを行うこと。</t>
    <rPh sb="1" eb="3">
      <t>シンセイ</t>
    </rPh>
    <rPh sb="3" eb="4">
      <t>ショ</t>
    </rPh>
    <rPh sb="4" eb="6">
      <t>テイシュツ</t>
    </rPh>
    <rPh sb="6" eb="7">
      <t>ゴ</t>
    </rPh>
    <rPh sb="8" eb="11">
      <t>ヨサンオヨ</t>
    </rPh>
    <rPh sb="12" eb="15">
      <t>ジョウゲンガク</t>
    </rPh>
    <rPh sb="16" eb="19">
      <t>ハンイナイ</t>
    </rPh>
    <rPh sb="20" eb="22">
      <t>ジッシ</t>
    </rPh>
    <rPh sb="27" eb="30">
      <t>キョウギカイ</t>
    </rPh>
    <rPh sb="34" eb="36">
      <t>カクニン</t>
    </rPh>
    <rPh sb="47" eb="49">
      <t>セイシキ</t>
    </rPh>
    <rPh sb="50" eb="52">
      <t>イライ</t>
    </rPh>
    <rPh sb="53" eb="56">
      <t>キョウギカイ</t>
    </rPh>
    <rPh sb="56" eb="59">
      <t>ジムキョク</t>
    </rPh>
    <rPh sb="62" eb="64">
      <t>ジッシ</t>
    </rPh>
    <rPh sb="64" eb="66">
      <t>ケッテイ</t>
    </rPh>
    <rPh sb="67" eb="69">
      <t>レンラク</t>
    </rPh>
    <rPh sb="70" eb="71">
      <t>ウ</t>
    </rPh>
    <rPh sb="76" eb="77">
      <t>オコナ</t>
    </rPh>
    <phoneticPr fontId="1"/>
  </si>
  <si>
    <t>※実施予定日の２週間前までに提出すること。</t>
    <rPh sb="1" eb="3">
      <t>ジッシ</t>
    </rPh>
    <rPh sb="3" eb="5">
      <t>ヨテイ</t>
    </rPh>
    <rPh sb="5" eb="6">
      <t>ビ</t>
    </rPh>
    <rPh sb="8" eb="11">
      <t>シュウカンマエ</t>
    </rPh>
    <rPh sb="14" eb="16">
      <t>テイシュツ</t>
    </rPh>
    <phoneticPr fontId="1"/>
  </si>
  <si>
    <t>実施予定日</t>
    <rPh sb="0" eb="5">
      <t>ジッシヨテイビ</t>
    </rPh>
    <phoneticPr fontId="1"/>
  </si>
  <si>
    <t>※実施後、２週間以内に提出すること。</t>
    <rPh sb="1" eb="3">
      <t>ジッシ</t>
    </rPh>
    <rPh sb="3" eb="4">
      <t>アト</t>
    </rPh>
    <rPh sb="6" eb="8">
      <t>シュウカン</t>
    </rPh>
    <rPh sb="8" eb="10">
      <t>イナイ</t>
    </rPh>
    <rPh sb="11" eb="13">
      <t>テイシュツ</t>
    </rPh>
    <phoneticPr fontId="1"/>
  </si>
  <si>
    <t xml:space="preserve"> =「乗車人員」×3,300円</t>
    <rPh sb="3" eb="7">
      <t>ジョウシャジンイン</t>
    </rPh>
    <rPh sb="14" eb="15">
      <t>エン</t>
    </rPh>
    <phoneticPr fontId="1"/>
  </si>
  <si>
    <t>申請団体負担額</t>
    <rPh sb="0" eb="4">
      <t>シンセイダンタイ</t>
    </rPh>
    <rPh sb="4" eb="6">
      <t>フタン</t>
    </rPh>
    <rPh sb="6" eb="7">
      <t>ガク</t>
    </rPh>
    <phoneticPr fontId="1"/>
  </si>
  <si>
    <t>車両番号(※)</t>
    <rPh sb="0" eb="4">
      <t>シャリョウバンゴウ</t>
    </rPh>
    <phoneticPr fontId="1"/>
  </si>
  <si>
    <t>連絡先TEL</t>
    <rPh sb="0" eb="3">
      <t>レンラクサキ</t>
    </rPh>
    <phoneticPr fontId="1"/>
  </si>
  <si>
    <t>連絡先mail</t>
    <rPh sb="0" eb="3">
      <t>レンラクサキ</t>
    </rPh>
    <phoneticPr fontId="1"/>
  </si>
  <si>
    <t>枚</t>
    <rPh sb="0" eb="1">
      <t>マイ</t>
    </rPh>
    <phoneticPr fontId="1"/>
  </si>
  <si>
    <t>↑こちらにエラー表示されている場合は受理できません。</t>
    <rPh sb="8" eb="10">
      <t>ヒョウジ</t>
    </rPh>
    <rPh sb="15" eb="17">
      <t>バアイ</t>
    </rPh>
    <rPh sb="18" eb="20">
      <t>ジュリ</t>
    </rPh>
    <phoneticPr fontId="1"/>
  </si>
  <si>
    <t>最低1枚以上チケット購入者を団体に含めてください。</t>
    <rPh sb="0" eb="2">
      <t>サイテイ</t>
    </rPh>
    <rPh sb="3" eb="6">
      <t>マイイジョウ</t>
    </rPh>
    <rPh sb="10" eb="13">
      <t>コウニュウシャ</t>
    </rPh>
    <rPh sb="14" eb="16">
      <t>ダンタイ</t>
    </rPh>
    <rPh sb="17" eb="18">
      <t>フク</t>
    </rPh>
    <phoneticPr fontId="1"/>
  </si>
  <si>
    <t>うち購入チケット枚数</t>
    <rPh sb="2" eb="4">
      <t>コウニュウ</t>
    </rPh>
    <rPh sb="8" eb="10">
      <t>マイスウ</t>
    </rPh>
    <phoneticPr fontId="1"/>
  </si>
  <si>
    <t>　　　　　　購入チケット席種</t>
    <rPh sb="6" eb="8">
      <t>コウニュウ</t>
    </rPh>
    <rPh sb="12" eb="13">
      <t>セキ</t>
    </rPh>
    <rPh sb="13" eb="14">
      <t>シュ</t>
    </rPh>
    <phoneticPr fontId="1"/>
  </si>
  <si>
    <t>佐賀市役所</t>
    <rPh sb="0" eb="5">
      <t>サガシヤクショ</t>
    </rPh>
    <phoneticPr fontId="9"/>
  </si>
  <si>
    <t>唐津市役所</t>
    <rPh sb="0" eb="5">
      <t>カラツシヤクショ</t>
    </rPh>
    <phoneticPr fontId="9"/>
  </si>
  <si>
    <t>鳥栖市役所</t>
    <rPh sb="0" eb="3">
      <t>トスシ</t>
    </rPh>
    <rPh sb="3" eb="5">
      <t>ヤクショ</t>
    </rPh>
    <phoneticPr fontId="9"/>
  </si>
  <si>
    <t>多久市役所</t>
    <rPh sb="0" eb="5">
      <t>タクシヤクショ</t>
    </rPh>
    <phoneticPr fontId="9"/>
  </si>
  <si>
    <t>伊万里市役所</t>
    <rPh sb="0" eb="4">
      <t>イマリシ</t>
    </rPh>
    <rPh sb="4" eb="6">
      <t>ヤクショ</t>
    </rPh>
    <phoneticPr fontId="9"/>
  </si>
  <si>
    <t>武雄市役所</t>
    <rPh sb="0" eb="3">
      <t>タケオシ</t>
    </rPh>
    <rPh sb="3" eb="5">
      <t>ヤクショ</t>
    </rPh>
    <phoneticPr fontId="9"/>
  </si>
  <si>
    <t>鹿島市役所</t>
    <rPh sb="0" eb="5">
      <t>カシマシヤクショ</t>
    </rPh>
    <phoneticPr fontId="9"/>
  </si>
  <si>
    <t>小城市役所</t>
    <rPh sb="0" eb="2">
      <t>オギ</t>
    </rPh>
    <rPh sb="2" eb="5">
      <t>シヤクショ</t>
    </rPh>
    <phoneticPr fontId="9"/>
  </si>
  <si>
    <t>嬉野市役所</t>
    <rPh sb="0" eb="5">
      <t>ウレシノシヤクショ</t>
    </rPh>
    <phoneticPr fontId="9"/>
  </si>
  <si>
    <t>神埼市役所</t>
    <rPh sb="0" eb="2">
      <t>カンザキ</t>
    </rPh>
    <rPh sb="2" eb="5">
      <t>シヤクショ</t>
    </rPh>
    <phoneticPr fontId="9"/>
  </si>
  <si>
    <t>吉野ヶ里町役場</t>
    <rPh sb="0" eb="4">
      <t>ヨシノガリ</t>
    </rPh>
    <rPh sb="4" eb="5">
      <t>チョウ</t>
    </rPh>
    <rPh sb="5" eb="7">
      <t>ヤクバ</t>
    </rPh>
    <phoneticPr fontId="9"/>
  </si>
  <si>
    <t>基山町役場</t>
    <rPh sb="0" eb="2">
      <t>キヤマ</t>
    </rPh>
    <rPh sb="2" eb="3">
      <t>チョウ</t>
    </rPh>
    <rPh sb="3" eb="5">
      <t>ヤクバ</t>
    </rPh>
    <phoneticPr fontId="9"/>
  </si>
  <si>
    <t>上峰町役場</t>
    <rPh sb="0" eb="2">
      <t>カミミネ</t>
    </rPh>
    <rPh sb="2" eb="3">
      <t>チョウ</t>
    </rPh>
    <rPh sb="3" eb="5">
      <t>ヤクバ</t>
    </rPh>
    <phoneticPr fontId="9"/>
  </si>
  <si>
    <t>みやき町役場</t>
    <rPh sb="3" eb="4">
      <t>チョウ</t>
    </rPh>
    <rPh sb="4" eb="6">
      <t>ヤクバ</t>
    </rPh>
    <phoneticPr fontId="9"/>
  </si>
  <si>
    <t>玄海町役場</t>
    <rPh sb="0" eb="2">
      <t>ゲンカイ</t>
    </rPh>
    <rPh sb="2" eb="3">
      <t>チョウ</t>
    </rPh>
    <rPh sb="3" eb="5">
      <t>ヤクバ</t>
    </rPh>
    <phoneticPr fontId="9"/>
  </si>
  <si>
    <t>有田町役場</t>
    <rPh sb="0" eb="2">
      <t>アリタ</t>
    </rPh>
    <rPh sb="2" eb="3">
      <t>チョウ</t>
    </rPh>
    <rPh sb="3" eb="5">
      <t>ヤクバ</t>
    </rPh>
    <phoneticPr fontId="9"/>
  </si>
  <si>
    <t>大町町役場</t>
    <rPh sb="0" eb="2">
      <t>オオマチ</t>
    </rPh>
    <rPh sb="2" eb="3">
      <t>マチ</t>
    </rPh>
    <rPh sb="3" eb="5">
      <t>ヤクバ</t>
    </rPh>
    <phoneticPr fontId="9"/>
  </si>
  <si>
    <t>江北町役場</t>
    <rPh sb="0" eb="2">
      <t>コウホク</t>
    </rPh>
    <rPh sb="2" eb="3">
      <t>チョウ</t>
    </rPh>
    <rPh sb="3" eb="5">
      <t>ヤクバ</t>
    </rPh>
    <phoneticPr fontId="9"/>
  </si>
  <si>
    <t>白石町役場</t>
    <rPh sb="0" eb="1">
      <t>シロ</t>
    </rPh>
    <rPh sb="1" eb="2">
      <t>イシ</t>
    </rPh>
    <rPh sb="2" eb="3">
      <t>チョウ</t>
    </rPh>
    <rPh sb="3" eb="5">
      <t>ヤクバ</t>
    </rPh>
    <phoneticPr fontId="9"/>
  </si>
  <si>
    <t>地域振興部　スポーツ振興課</t>
    <rPh sb="0" eb="2">
      <t>チイキ</t>
    </rPh>
    <rPh sb="2" eb="4">
      <t>シンコウ</t>
    </rPh>
    <rPh sb="4" eb="5">
      <t>ブ</t>
    </rPh>
    <rPh sb="10" eb="12">
      <t>シンコウ</t>
    </rPh>
    <rPh sb="12" eb="13">
      <t>カ</t>
    </rPh>
    <phoneticPr fontId="10"/>
  </si>
  <si>
    <t>スポーツ振興課</t>
    <phoneticPr fontId="9"/>
  </si>
  <si>
    <t>スポーツ文化部　スポーツ振興課</t>
    <rPh sb="4" eb="7">
      <t>ブンカブ</t>
    </rPh>
    <rPh sb="12" eb="15">
      <t>シンコウカ</t>
    </rPh>
    <phoneticPr fontId="10"/>
  </si>
  <si>
    <t>総合政策課</t>
  </si>
  <si>
    <t>スポーツ課</t>
    <rPh sb="4" eb="5">
      <t>カ</t>
    </rPh>
    <phoneticPr fontId="10"/>
  </si>
  <si>
    <t>文化・スポーツ振興課</t>
    <rPh sb="0" eb="2">
      <t>ブンカ</t>
    </rPh>
    <rPh sb="7" eb="10">
      <t>シンコウカ</t>
    </rPh>
    <phoneticPr fontId="10"/>
  </si>
  <si>
    <t>まちづくり課</t>
    <phoneticPr fontId="9"/>
  </si>
  <si>
    <t>教育委員会　生涯学習課</t>
    <rPh sb="0" eb="5">
      <t>キョウイクイインカイ</t>
    </rPh>
    <rPh sb="6" eb="11">
      <t>ショウガイガクシュウカ</t>
    </rPh>
    <phoneticPr fontId="10"/>
  </si>
  <si>
    <t>企画政策課</t>
    <phoneticPr fontId="9"/>
  </si>
  <si>
    <t>教育委員会生涯学習課</t>
  </si>
  <si>
    <t>0952-40-7363</t>
    <phoneticPr fontId="11"/>
  </si>
  <si>
    <t>0955-72-9237</t>
    <phoneticPr fontId="11"/>
  </si>
  <si>
    <t>0942-85-3522</t>
    <phoneticPr fontId="11"/>
  </si>
  <si>
    <t>0952-75-2217</t>
  </si>
  <si>
    <t>0955-23-3187</t>
    <phoneticPr fontId="11"/>
  </si>
  <si>
    <t>0954-27-7091</t>
    <phoneticPr fontId="11"/>
  </si>
  <si>
    <t>0954-63-2125</t>
    <phoneticPr fontId="11"/>
  </si>
  <si>
    <t>0952-72-1616</t>
    <phoneticPr fontId="11"/>
  </si>
  <si>
    <t>0954-42-3316</t>
    <phoneticPr fontId="11"/>
  </si>
  <si>
    <t>0952-37-3875</t>
  </si>
  <si>
    <t>0952-52-3499</t>
  </si>
  <si>
    <t>0942-92-7935</t>
  </si>
  <si>
    <t>0952-52-3833</t>
    <phoneticPr fontId="11"/>
  </si>
  <si>
    <t>0942-89-1655</t>
    <phoneticPr fontId="11"/>
  </si>
  <si>
    <t>0955-52-6310</t>
  </si>
  <si>
    <t>0955-43-2314</t>
    <phoneticPr fontId="11"/>
  </si>
  <si>
    <t>0952-82-3112</t>
    <phoneticPr fontId="11"/>
  </si>
  <si>
    <t>0952-86-5623</t>
  </si>
  <si>
    <t>0952-84-7129</t>
    <phoneticPr fontId="11"/>
  </si>
  <si>
    <t>生涯学習課</t>
    <phoneticPr fontId="1"/>
  </si>
  <si>
    <t>教育課</t>
    <phoneticPr fontId="1"/>
  </si>
  <si>
    <t>こども教育課</t>
    <phoneticPr fontId="1"/>
  </si>
  <si>
    <t>生涯学習課</t>
    <rPh sb="0" eb="2">
      <t>ショウガイ</t>
    </rPh>
    <rPh sb="2" eb="5">
      <t>ガクシュウカ</t>
    </rPh>
    <phoneticPr fontId="10"/>
  </si>
  <si>
    <t>社会教育課</t>
    <phoneticPr fontId="1"/>
  </si>
  <si>
    <t>生涯学習課生涯学習･三日月公民館</t>
    <rPh sb="0" eb="2">
      <t>ショウガイ</t>
    </rPh>
    <rPh sb="2" eb="5">
      <t>ガクシュウカ</t>
    </rPh>
    <rPh sb="5" eb="7">
      <t>ショウガイ</t>
    </rPh>
    <rPh sb="7" eb="9">
      <t>ガクシュウ</t>
    </rPh>
    <rPh sb="10" eb="13">
      <t>ミカヅキ</t>
    </rPh>
    <rPh sb="13" eb="16">
      <t>コウミンカン</t>
    </rPh>
    <phoneticPr fontId="10"/>
  </si>
  <si>
    <t>0954-67-0145</t>
  </si>
  <si>
    <t>社会教育課</t>
    <rPh sb="0" eb="2">
      <t>シャカイ</t>
    </rPh>
    <rPh sb="2" eb="4">
      <t>キョウイク</t>
    </rPh>
    <rPh sb="4" eb="5">
      <t>カ</t>
    </rPh>
    <phoneticPr fontId="4"/>
  </si>
  <si>
    <t>太良町役場</t>
    <rPh sb="0" eb="2">
      <t>タラ</t>
    </rPh>
    <rPh sb="2" eb="3">
      <t>チョウ</t>
    </rPh>
    <rPh sb="3" eb="5">
      <t>ヤクバ</t>
    </rPh>
    <phoneticPr fontId="1"/>
  </si>
  <si>
    <t>佐賀市大財3-11-21　大財別館1階</t>
    <rPh sb="0" eb="3">
      <t>サガシ</t>
    </rPh>
    <rPh sb="3" eb="5">
      <t>オオタカラ</t>
    </rPh>
    <rPh sb="13" eb="15">
      <t>オオタカラ</t>
    </rPh>
    <rPh sb="15" eb="17">
      <t>ベッカン</t>
    </rPh>
    <rPh sb="18" eb="19">
      <t>カイ</t>
    </rPh>
    <phoneticPr fontId="2"/>
  </si>
  <si>
    <t>847-0014</t>
  </si>
  <si>
    <t>唐津市西城内１－１</t>
    <rPh sb="3" eb="6">
      <t>ニシジョウナイ</t>
    </rPh>
    <phoneticPr fontId="1"/>
  </si>
  <si>
    <t>841-0034</t>
  </si>
  <si>
    <t>鳥栖市京町812</t>
    <rPh sb="0" eb="3">
      <t>トスシ</t>
    </rPh>
    <rPh sb="3" eb="4">
      <t>キョウ</t>
    </rPh>
    <rPh sb="4" eb="5">
      <t>マチ</t>
    </rPh>
    <phoneticPr fontId="1"/>
  </si>
  <si>
    <t>846-8501</t>
  </si>
  <si>
    <t>多久市北多久町大字小侍7-1</t>
  </si>
  <si>
    <t>848-0027</t>
  </si>
  <si>
    <t>伊万里市立花町1355-1</t>
  </si>
  <si>
    <t>843-8639</t>
  </si>
  <si>
    <t>武雄市武雄町大字昭和12-10</t>
    <rPh sb="8" eb="10">
      <t>ショウワ</t>
    </rPh>
    <phoneticPr fontId="1"/>
  </si>
  <si>
    <t>849-1312</t>
  </si>
  <si>
    <t>鹿島市大字納富分2643-1</t>
  </si>
  <si>
    <t>849-0021</t>
  </si>
  <si>
    <t>小城市三日月町長神田1845</t>
  </si>
  <si>
    <t>843-0301</t>
  </si>
  <si>
    <t>嬉野市嬉野町大字下宿乙1515</t>
  </si>
  <si>
    <t>842-8601</t>
  </si>
  <si>
    <t>佐賀県神埼市神埼町鶴3542番地1</t>
  </si>
  <si>
    <t>842-0031</t>
  </si>
  <si>
    <t>神埼郡吉野ヶ里町吉田321-2</t>
  </si>
  <si>
    <t>841-0204</t>
  </si>
  <si>
    <t>佐賀県三養基郡基山町大字宮浦666番地</t>
  </si>
  <si>
    <t>849-0123</t>
  </si>
  <si>
    <t>三養基郡上峰町大字坊所383-1</t>
  </si>
  <si>
    <t>849-0113</t>
  </si>
  <si>
    <t>三養基郡みやき町大字東尾737-5</t>
  </si>
  <si>
    <t>847-1422</t>
  </si>
  <si>
    <t>佐賀県東松浦郡玄海町大字新田1809-22</t>
  </si>
  <si>
    <t>849-4153</t>
  </si>
  <si>
    <t>西松浦郡有田町立部乙2202</t>
    <rPh sb="7" eb="9">
      <t>タテベ</t>
    </rPh>
    <rPh sb="9" eb="10">
      <t>オツ</t>
    </rPh>
    <phoneticPr fontId="1"/>
  </si>
  <si>
    <t>849-2101</t>
  </si>
  <si>
    <t>杵島郡大町町大字大町5017</t>
  </si>
  <si>
    <t>849-0592</t>
  </si>
  <si>
    <t>杵島郡江北町大字山口1651-1</t>
  </si>
  <si>
    <t>849-1192</t>
  </si>
  <si>
    <t>杵島郡白石町大字福田1247-1</t>
  </si>
  <si>
    <t>849-1698</t>
  </si>
  <si>
    <t>藤津郡太良町大字多良1-11</t>
  </si>
  <si>
    <t>　→申請書類については、上記の協議会会員（主として利用団体が拠点を置く市町）へ提出をお願いします。</t>
    <rPh sb="2" eb="6">
      <t>シンセイショルイ</t>
    </rPh>
    <rPh sb="12" eb="14">
      <t>ジョウキ</t>
    </rPh>
    <rPh sb="39" eb="41">
      <t>テイシュツ</t>
    </rPh>
    <rPh sb="43" eb="44">
      <t>ネガ</t>
    </rPh>
    <phoneticPr fontId="1"/>
  </si>
  <si>
    <t>会員市町</t>
    <rPh sb="0" eb="2">
      <t>カイイン</t>
    </rPh>
    <rPh sb="2" eb="4">
      <t>シマチ</t>
    </rPh>
    <phoneticPr fontId="1"/>
  </si>
  <si>
    <t>部署</t>
    <rPh sb="0" eb="2">
      <t>ブショ</t>
    </rPh>
    <phoneticPr fontId="1"/>
  </si>
  <si>
    <t>所在地</t>
    <rPh sb="0" eb="3">
      <t>ショザイチ</t>
    </rPh>
    <phoneticPr fontId="1"/>
  </si>
  <si>
    <t>連絡先</t>
    <rPh sb="0" eb="3">
      <t>レンラクサキ</t>
    </rPh>
    <phoneticPr fontId="1"/>
  </si>
  <si>
    <t>840-0811</t>
    <phoneticPr fontId="1"/>
  </si>
  <si>
    <t>○SAGAアリーナ佐賀バルーナーズ応援バスツアー補助事業　申請書類提出先一覧
　（佐賀県プロバスケットボール振興協議会会員）</t>
    <rPh sb="9" eb="11">
      <t>サガ</t>
    </rPh>
    <rPh sb="17" eb="19">
      <t>オウエン</t>
    </rPh>
    <rPh sb="24" eb="26">
      <t>ホジョ</t>
    </rPh>
    <rPh sb="26" eb="28">
      <t>ジギョウ</t>
    </rPh>
    <rPh sb="29" eb="31">
      <t>シンセイ</t>
    </rPh>
    <rPh sb="31" eb="33">
      <t>ショルイ</t>
    </rPh>
    <rPh sb="33" eb="35">
      <t>テイシュツ</t>
    </rPh>
    <rPh sb="35" eb="36">
      <t>サキ</t>
    </rPh>
    <rPh sb="36" eb="38">
      <t>イチラン</t>
    </rPh>
    <rPh sb="41" eb="44">
      <t>サガケン</t>
    </rPh>
    <rPh sb="54" eb="59">
      <t>シンコウキョウギカイ</t>
    </rPh>
    <rPh sb="59" eb="61">
      <t>カイイン</t>
    </rPh>
    <phoneticPr fontId="1"/>
  </si>
  <si>
    <t>令和6年8月時点</t>
    <rPh sb="0" eb="2">
      <t>レイワ</t>
    </rPh>
    <rPh sb="3" eb="4">
      <t>ネン</t>
    </rPh>
    <rPh sb="5" eb="8">
      <t>ガツジテン</t>
    </rPh>
    <phoneticPr fontId="1"/>
  </si>
  <si>
    <t>※申請時点で分かれば記載。不明の場合は実施前日18時までに(株)佐賀バルーナーズ(0952-37-3300)へ連絡すること。</t>
    <rPh sb="1" eb="5">
      <t>シンセイジテン</t>
    </rPh>
    <rPh sb="6" eb="7">
      <t>ワ</t>
    </rPh>
    <rPh sb="10" eb="12">
      <t>キサイ</t>
    </rPh>
    <rPh sb="13" eb="15">
      <t>フメイ</t>
    </rPh>
    <rPh sb="16" eb="18">
      <t>バアイ</t>
    </rPh>
    <rPh sb="19" eb="21">
      <t>ジッシ</t>
    </rPh>
    <rPh sb="21" eb="23">
      <t>ゼンジツ</t>
    </rPh>
    <rPh sb="25" eb="26">
      <t>ジ</t>
    </rPh>
    <rPh sb="29" eb="32">
      <t>カブシキガイシャ</t>
    </rPh>
    <rPh sb="32" eb="34">
      <t>サガ</t>
    </rPh>
    <rPh sb="55" eb="57">
      <t>レンラク</t>
    </rPh>
    <phoneticPr fontId="1"/>
  </si>
  <si>
    <t>担当者氏名</t>
    <rPh sb="0" eb="3">
      <t>タントウシャ</t>
    </rPh>
    <rPh sb="3" eb="5">
      <t>シメイ</t>
    </rPh>
    <phoneticPr fontId="1"/>
  </si>
  <si>
    <t>※氏名や電話番号は、当日来場される方の連絡先を記載してください。</t>
    <rPh sb="1" eb="3">
      <t>シメイ</t>
    </rPh>
    <rPh sb="4" eb="8">
      <t>デンワバンゴウ</t>
    </rPh>
    <rPh sb="10" eb="12">
      <t>トウジツ</t>
    </rPh>
    <rPh sb="12" eb="14">
      <t>ライジョウ</t>
    </rPh>
    <rPh sb="17" eb="18">
      <t>カタ</t>
    </rPh>
    <rPh sb="19" eb="22">
      <t>レンラクサキ</t>
    </rPh>
    <rPh sb="23" eb="25">
      <t>キサイ</t>
    </rPh>
    <phoneticPr fontId="1"/>
  </si>
  <si>
    <t>総務部　情報未来課</t>
    <rPh sb="0" eb="2">
      <t>ソウム</t>
    </rPh>
    <rPh sb="2" eb="3">
      <t>ブ</t>
    </rPh>
    <rPh sb="4" eb="9">
      <t>ジョウホウミライカ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</si>
</sst>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quot;円&quot;"/>
    <numFmt numFmtId="178" formatCode="&quot;〒&quot;@"/>
  </numFmts>
  <fonts count="17">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2"/>
      <scheme val="minor"/>
    </font>
    <font>
      <b/>
      <sz val="10"/>
      <color theme="0"/>
      <name val="Yu Gothic"/>
      <family val="3"/>
      <charset val="128"/>
      <scheme val="minor"/>
    </font>
    <font>
      <b/>
      <sz val="11"/>
      <color rgb="FFFF0000"/>
      <name val="Yu Gothic"/>
      <family val="3"/>
      <charset val="128"/>
      <scheme val="minor"/>
    </font>
    <font>
      <b/>
      <sz val="10"/>
      <color theme="1"/>
      <name val="Yu Gothic"/>
      <family val="3"/>
      <charset val="128"/>
      <scheme val="minor"/>
    </font>
    <font>
      <sz val="12"/>
      <color theme="1"/>
      <name val="Yu Gothic"/>
      <family val="3"/>
      <charset val="128"/>
      <scheme val="minor"/>
    </font>
    <font>
      <b/>
      <sz val="9"/>
      <color theme="0"/>
      <name val="Yu Gothic"/>
      <family val="3"/>
      <charset val="128"/>
      <scheme val="minor"/>
    </font>
    <font>
      <sz val="6"/>
      <name val="ＭＳ 明朝"/>
      <family val="2"/>
      <charset val="128"/>
    </font>
    <font>
      <sz val="11"/>
      <name val="ＭＳ Ｐゴシック"/>
      <family val="3"/>
      <charset val="128"/>
    </font>
    <font>
      <sz val="6"/>
      <name val="ＭＳ Ｐゴシック"/>
      <family val="3"/>
      <charset val="128"/>
    </font>
    <font>
      <sz val="11"/>
      <color theme="1"/>
      <name val="UD デジタル 教科書体 NP-B"/>
      <family val="1"/>
      <charset val="128"/>
    </font>
    <font>
      <sz val="12"/>
      <name val="UD デジタル 教科書体 NP-B"/>
      <family val="1"/>
      <charset val="128"/>
    </font>
    <font>
      <sz val="12"/>
      <color theme="1"/>
      <name val="UD デジタル 教科書体 NP-B"/>
      <family val="1"/>
      <charset val="128"/>
    </font>
    <font>
      <sz val="12"/>
      <color theme="1"/>
      <name val="Yu Gothic"/>
      <family val="2"/>
      <scheme val="minor"/>
    </font>
    <font>
      <sz val="14"/>
      <color theme="1"/>
      <name val="UD デジタル 教科書体 NP-B"/>
      <family val="1"/>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top/>
      <bottom style="medium">
        <color auto="1"/>
      </bottom>
      <diagonal/>
    </border>
  </borders>
  <cellStyleXfs count="2">
    <xf numFmtId="0" fontId="0" fillId="0" borderId="0"/>
    <xf numFmtId="38" fontId="2" fillId="0" borderId="0" applyFont="0" applyFill="0" applyBorder="0" applyAlignment="0" applyProtection="0">
      <alignment vertical="center"/>
    </xf>
  </cellStyleXfs>
  <cellXfs count="105">
    <xf numFmtId="0" fontId="0" fillId="0" borderId="0" xfId="0"/>
    <xf numFmtId="0" fontId="0" fillId="0" borderId="0" xfId="0" applyAlignme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2" borderId="3" xfId="0" applyFill="1" applyBorder="1" applyAlignment="1" applyProtection="1">
      <alignment vertical="center"/>
      <protection locked="0"/>
    </xf>
    <xf numFmtId="0" fontId="0" fillId="3" borderId="3" xfId="0" applyFill="1" applyBorder="1" applyAlignment="1" applyProtection="1">
      <alignment vertical="center"/>
      <protection locked="0"/>
    </xf>
    <xf numFmtId="49" fontId="0" fillId="0" borderId="0" xfId="0" applyNumberFormat="1" applyAlignment="1">
      <alignment vertical="center"/>
    </xf>
    <xf numFmtId="0" fontId="0" fillId="2" borderId="3" xfId="0" applyFill="1" applyBorder="1" applyAlignment="1" applyProtection="1">
      <alignment vertical="center"/>
      <protection locked="0"/>
    </xf>
    <xf numFmtId="49" fontId="0" fillId="0" borderId="0" xfId="0" applyNumberFormat="1" applyAlignment="1">
      <alignment vertical="center"/>
    </xf>
    <xf numFmtId="176" fontId="0" fillId="0" borderId="4" xfId="0" applyNumberFormat="1" applyFill="1" applyBorder="1" applyAlignment="1" applyProtection="1">
      <alignment horizontal="center" vertical="center"/>
      <protection locked="0"/>
    </xf>
    <xf numFmtId="176" fontId="0" fillId="0" borderId="4" xfId="0" applyNumberFormat="1"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0" fillId="0" borderId="0" xfId="0" applyAlignment="1">
      <alignment vertical="center"/>
    </xf>
    <xf numFmtId="0" fontId="0" fillId="0" borderId="0" xfId="0" applyAlignment="1">
      <alignment vertical="center"/>
    </xf>
    <xf numFmtId="0" fontId="13" fillId="0" borderId="29" xfId="0" applyFont="1" applyBorder="1" applyAlignment="1">
      <alignment vertical="center" shrinkToFit="1"/>
    </xf>
    <xf numFmtId="0" fontId="13" fillId="0" borderId="30" xfId="0" applyFont="1" applyBorder="1" applyAlignment="1">
      <alignment vertical="center" shrinkToFit="1"/>
    </xf>
    <xf numFmtId="0" fontId="13" fillId="0" borderId="31" xfId="0" applyFont="1" applyBorder="1" applyAlignment="1">
      <alignment horizontal="center" vertical="center" shrinkToFit="1"/>
    </xf>
    <xf numFmtId="0" fontId="13" fillId="0" borderId="32" xfId="0" applyFont="1" applyBorder="1" applyAlignment="1">
      <alignment vertical="center" shrinkToFit="1"/>
    </xf>
    <xf numFmtId="0" fontId="13" fillId="0" borderId="33" xfId="0" applyFont="1" applyBorder="1" applyAlignment="1">
      <alignment vertical="center" shrinkToFit="1"/>
    </xf>
    <xf numFmtId="0" fontId="13" fillId="0" borderId="34" xfId="0" applyFont="1" applyBorder="1" applyAlignment="1">
      <alignment horizontal="center" vertical="center" shrinkToFit="1"/>
    </xf>
    <xf numFmtId="0" fontId="15" fillId="0" borderId="0" xfId="0" applyFont="1" applyAlignment="1">
      <alignment vertical="center"/>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0" fontId="14" fillId="4" borderId="28" xfId="0" applyFont="1" applyFill="1" applyBorder="1" applyAlignment="1">
      <alignment horizontal="center" vertical="center"/>
    </xf>
    <xf numFmtId="178" fontId="13" fillId="0" borderId="35" xfId="0" applyNumberFormat="1" applyFont="1" applyBorder="1" applyAlignment="1">
      <alignment vertical="center" shrinkToFit="1"/>
    </xf>
    <xf numFmtId="0" fontId="13" fillId="0" borderId="36" xfId="0" applyFont="1" applyBorder="1" applyAlignment="1">
      <alignment vertical="center" shrinkToFit="1"/>
    </xf>
    <xf numFmtId="178" fontId="13" fillId="0" borderId="37" xfId="0" applyNumberFormat="1" applyFont="1" applyBorder="1" applyAlignment="1">
      <alignment vertical="center" shrinkToFit="1"/>
    </xf>
    <xf numFmtId="0" fontId="13" fillId="0" borderId="38" xfId="0" applyFont="1" applyBorder="1" applyAlignment="1">
      <alignment vertical="center" shrinkToFit="1"/>
    </xf>
    <xf numFmtId="0" fontId="12" fillId="0" borderId="39" xfId="0" applyFont="1" applyBorder="1" applyAlignment="1">
      <alignment horizontal="right" wrapText="1"/>
    </xf>
    <xf numFmtId="0" fontId="0" fillId="0" borderId="0" xfId="0" applyFill="1" applyBorder="1" applyAlignment="1">
      <alignment vertical="center"/>
    </xf>
    <xf numFmtId="0" fontId="0" fillId="0" borderId="0" xfId="0" applyFill="1" applyBorder="1" applyAlignment="1" applyProtection="1">
      <alignment vertical="center"/>
      <protection locked="0"/>
    </xf>
    <xf numFmtId="49" fontId="0" fillId="0" borderId="0" xfId="0" applyNumberFormat="1" applyAlignment="1">
      <alignment vertical="center"/>
    </xf>
    <xf numFmtId="0" fontId="0" fillId="0" borderId="1" xfId="0" applyBorder="1" applyAlignment="1">
      <alignment vertical="center"/>
    </xf>
    <xf numFmtId="0" fontId="0" fillId="0" borderId="3"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2" xfId="0" applyBorder="1" applyAlignment="1">
      <alignment vertical="center"/>
    </xf>
    <xf numFmtId="0" fontId="0" fillId="0" borderId="3" xfId="0" applyBorder="1" applyAlignment="1">
      <alignment vertical="center"/>
    </xf>
    <xf numFmtId="0" fontId="8" fillId="0" borderId="0" xfId="0" applyFont="1" applyFill="1" applyAlignment="1">
      <alignment vertical="center"/>
    </xf>
    <xf numFmtId="0" fontId="3" fillId="0" borderId="0" xfId="0" applyFont="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38" fontId="0" fillId="0" borderId="2" xfId="1" applyFont="1" applyFill="1" applyBorder="1" applyAlignment="1" applyProtection="1">
      <alignment vertical="center"/>
    </xf>
    <xf numFmtId="38" fontId="0" fillId="0" borderId="3" xfId="1" applyFont="1" applyFill="1" applyBorder="1" applyAlignment="1" applyProtection="1">
      <alignment vertical="center"/>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0" fillId="2" borderId="4" xfId="0" applyFill="1" applyBorder="1" applyAlignment="1" applyProtection="1">
      <alignment horizontal="center" vertical="center"/>
      <protection locked="0"/>
    </xf>
    <xf numFmtId="0" fontId="0" fillId="0" borderId="8" xfId="0" applyBorder="1" applyAlignment="1">
      <alignment horizontal="center" vertical="center"/>
    </xf>
    <xf numFmtId="0" fontId="3" fillId="0" borderId="0" xfId="0" applyFont="1" applyBorder="1" applyAlignment="1">
      <alignment vertical="center"/>
    </xf>
    <xf numFmtId="0" fontId="0" fillId="2" borderId="1" xfId="0"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0" borderId="4" xfId="0" applyBorder="1" applyAlignment="1">
      <alignment vertical="center"/>
    </xf>
    <xf numFmtId="0" fontId="0" fillId="0" borderId="2" xfId="0" applyBorder="1" applyAlignment="1">
      <alignment horizontal="center" vertical="center"/>
    </xf>
    <xf numFmtId="0" fontId="0" fillId="3" borderId="1"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0" borderId="3" xfId="0" applyFill="1" applyBorder="1" applyAlignment="1">
      <alignment vertical="center"/>
    </xf>
    <xf numFmtId="0" fontId="0" fillId="2" borderId="10" xfId="0" applyFill="1" applyBorder="1" applyAlignment="1" applyProtection="1">
      <alignment horizontal="center" vertical="center"/>
      <protection locked="0"/>
    </xf>
    <xf numFmtId="0" fontId="0" fillId="0" borderId="10" xfId="0" applyBorder="1" applyAlignment="1">
      <alignment vertical="center"/>
    </xf>
    <xf numFmtId="0" fontId="0" fillId="0" borderId="0" xfId="0" applyAlignment="1">
      <alignment vertical="center"/>
    </xf>
    <xf numFmtId="0" fontId="0" fillId="0" borderId="0" xfId="0" applyAlignment="1">
      <alignment vertical="center" wrapText="1"/>
    </xf>
    <xf numFmtId="38" fontId="0" fillId="0" borderId="2" xfId="1" applyFont="1" applyFill="1" applyBorder="1" applyAlignment="1">
      <alignment vertical="center"/>
    </xf>
    <xf numFmtId="38" fontId="0" fillId="0" borderId="3" xfId="1" applyFont="1" applyFill="1" applyBorder="1" applyAlignment="1">
      <alignment vertical="center"/>
    </xf>
    <xf numFmtId="38" fontId="0"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0" fontId="0" fillId="2" borderId="7"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176" fontId="0" fillId="0" borderId="19" xfId="0" applyNumberFormat="1" applyBorder="1" applyAlignment="1">
      <alignment vertical="center"/>
    </xf>
    <xf numFmtId="176" fontId="0" fillId="0" borderId="13" xfId="0" applyNumberFormat="1" applyBorder="1" applyAlignment="1">
      <alignment vertical="center"/>
    </xf>
    <xf numFmtId="177" fontId="0" fillId="0" borderId="13" xfId="0" applyNumberFormat="1" applyBorder="1" applyAlignment="1">
      <alignment vertical="center"/>
    </xf>
    <xf numFmtId="177" fontId="0" fillId="0" borderId="20" xfId="0" applyNumberFormat="1" applyBorder="1" applyAlignment="1">
      <alignment vertical="center"/>
    </xf>
    <xf numFmtId="0" fontId="6" fillId="4" borderId="14" xfId="0" applyFont="1" applyFill="1" applyBorder="1" applyAlignment="1">
      <alignment horizontal="center" vertical="center" wrapText="1" shrinkToFit="1"/>
    </xf>
    <xf numFmtId="0" fontId="6" fillId="4" borderId="15" xfId="0" applyFont="1" applyFill="1" applyBorder="1" applyAlignment="1">
      <alignment horizontal="center" vertical="center" shrinkToFit="1"/>
    </xf>
    <xf numFmtId="0" fontId="6" fillId="4" borderId="15" xfId="0" applyFont="1" applyFill="1" applyBorder="1" applyAlignment="1">
      <alignment horizontal="center" vertical="center" wrapText="1" shrinkToFit="1"/>
    </xf>
    <xf numFmtId="176" fontId="0" fillId="0" borderId="17" xfId="0" applyNumberFormat="1" applyBorder="1" applyAlignment="1">
      <alignment vertical="center"/>
    </xf>
    <xf numFmtId="176" fontId="0" fillId="0" borderId="12" xfId="0" applyNumberFormat="1" applyBorder="1" applyAlignment="1">
      <alignment vertical="center"/>
    </xf>
    <xf numFmtId="177" fontId="0" fillId="0" borderId="12" xfId="0" applyNumberFormat="1" applyBorder="1" applyAlignment="1">
      <alignment vertical="center"/>
    </xf>
    <xf numFmtId="0" fontId="6" fillId="4" borderId="16" xfId="0" applyFont="1" applyFill="1" applyBorder="1" applyAlignment="1">
      <alignment horizontal="center" vertical="center" shrinkToFit="1"/>
    </xf>
    <xf numFmtId="177" fontId="0" fillId="0" borderId="18" xfId="0" applyNumberFormat="1" applyBorder="1" applyAlignment="1">
      <alignment vertical="center"/>
    </xf>
    <xf numFmtId="176" fontId="0" fillId="0" borderId="21" xfId="0" applyNumberFormat="1" applyBorder="1" applyAlignment="1">
      <alignment vertical="center"/>
    </xf>
    <xf numFmtId="176" fontId="0" fillId="0" borderId="22" xfId="0" applyNumberFormat="1" applyBorder="1" applyAlignment="1">
      <alignment vertical="center"/>
    </xf>
    <xf numFmtId="177" fontId="0" fillId="0" borderId="22" xfId="0" applyNumberFormat="1" applyBorder="1" applyAlignment="1">
      <alignment vertical="center"/>
    </xf>
    <xf numFmtId="177" fontId="0" fillId="0" borderId="23" xfId="0" applyNumberFormat="1" applyBorder="1" applyAlignment="1">
      <alignment vertical="center"/>
    </xf>
    <xf numFmtId="0" fontId="3" fillId="0" borderId="24" xfId="0" applyFont="1" applyBorder="1" applyAlignment="1">
      <alignment vertical="center" wrapText="1"/>
    </xf>
    <xf numFmtId="0" fontId="3" fillId="0" borderId="0" xfId="0" applyFont="1" applyBorder="1" applyAlignment="1">
      <alignment vertical="center" wrapText="1"/>
    </xf>
    <xf numFmtId="0" fontId="7" fillId="0" borderId="0" xfId="0" applyFont="1" applyAlignment="1">
      <alignment vertical="center"/>
    </xf>
    <xf numFmtId="0" fontId="13" fillId="0" borderId="24" xfId="0" applyFont="1" applyFill="1" applyBorder="1" applyAlignment="1">
      <alignment vertical="center" shrinkToFit="1"/>
    </xf>
    <xf numFmtId="0" fontId="14" fillId="4" borderId="27" xfId="0" applyFont="1" applyFill="1" applyBorder="1" applyAlignment="1">
      <alignment horizontal="center" vertical="center"/>
    </xf>
    <xf numFmtId="0" fontId="16" fillId="0" borderId="39" xfId="0" applyFont="1" applyBorder="1" applyAlignment="1">
      <alignment vertical="center" wrapText="1"/>
    </xf>
  </cellXfs>
  <cellStyles count="2">
    <cellStyle name="桁区切り" xfId="1" builtinId="6"/>
    <cellStyle name="標準" xfId="0" builtinId="0"/>
  </cellStyles>
  <dxfs count="9">
    <dxf>
      <fill>
        <patternFill>
          <bgColor rgb="FFFF0000"/>
        </patternFill>
      </fill>
    </dxf>
    <dxf>
      <fill>
        <patternFill>
          <bgColor rgb="FFFF0000"/>
        </patternFill>
      </fill>
    </dxf>
    <dxf>
      <fill>
        <patternFill patternType="none">
          <bgColor auto="1"/>
        </patternFill>
      </fill>
    </dxf>
    <dxf>
      <fill>
        <patternFill>
          <bgColor rgb="FFFF0000"/>
        </patternFill>
      </fill>
    </dxf>
    <dxf>
      <font>
        <color theme="0"/>
      </font>
      <fill>
        <patternFill patternType="none">
          <bgColor auto="1"/>
        </patternFill>
      </fill>
      <border>
        <left/>
        <right/>
        <bottom/>
        <vertical/>
        <horizontal/>
      </border>
    </dxf>
    <dxf>
      <fill>
        <patternFill>
          <bgColor rgb="FFFF0000"/>
        </patternFill>
      </fill>
    </dxf>
    <dxf>
      <fill>
        <patternFill patternType="none">
          <bgColor auto="1"/>
        </patternFill>
      </fill>
    </dxf>
    <dxf>
      <font>
        <color theme="0"/>
      </font>
      <fill>
        <patternFill patternType="none">
          <bgColor auto="1"/>
        </patternFill>
      </fill>
      <border>
        <left/>
        <right/>
        <bottom/>
        <vertical/>
        <horizontal/>
      </border>
    </dxf>
    <dxf>
      <fill>
        <patternFill>
          <bgColor rgb="FFFF0000"/>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142875</xdr:colOff>
      <xdr:row>1</xdr:row>
      <xdr:rowOff>152400</xdr:rowOff>
    </xdr:from>
    <xdr:to>
      <xdr:col>45</xdr:col>
      <xdr:colOff>133350</xdr:colOff>
      <xdr:row>8</xdr:row>
      <xdr:rowOff>180975</xdr:rowOff>
    </xdr:to>
    <xdr:grpSp>
      <xdr:nvGrpSpPr>
        <xdr:cNvPr id="5" name="グループ化 4">
          <a:extLst>
            <a:ext uri="{FF2B5EF4-FFF2-40B4-BE49-F238E27FC236}">
              <a16:creationId xmlns:a16="http://schemas.microsoft.com/office/drawing/2014/main" id="{01930181-6529-7B42-BEA0-C4198679398C}"/>
            </a:ext>
          </a:extLst>
        </xdr:cNvPr>
        <xdr:cNvGrpSpPr/>
      </xdr:nvGrpSpPr>
      <xdr:grpSpPr>
        <a:xfrm>
          <a:off x="7229475" y="390525"/>
          <a:ext cx="3190875" cy="1695450"/>
          <a:chOff x="7396163" y="1619251"/>
          <a:chExt cx="3124200" cy="1725131"/>
        </a:xfrm>
      </xdr:grpSpPr>
      <xdr:sp macro="" textlink="">
        <xdr:nvSpPr>
          <xdr:cNvPr id="2" name="テキスト ボックス 1">
            <a:extLst>
              <a:ext uri="{FF2B5EF4-FFF2-40B4-BE49-F238E27FC236}">
                <a16:creationId xmlns:a16="http://schemas.microsoft.com/office/drawing/2014/main" id="{6ECD281F-283C-9244-3C3C-DDE4C20A7127}"/>
              </a:ext>
            </a:extLst>
          </xdr:cNvPr>
          <xdr:cNvSpPr txBox="1"/>
        </xdr:nvSpPr>
        <xdr:spPr>
          <a:xfrm>
            <a:off x="7396163" y="1619251"/>
            <a:ext cx="3124200" cy="17251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・申請者は　　　のセルのみ入力すること。</a:t>
            </a:r>
            <a:endParaRPr kumimoji="1" lang="en-US" altLang="ja-JP" sz="1100"/>
          </a:p>
          <a:p>
            <a:r>
              <a:rPr kumimoji="1" lang="ja-JP" altLang="en-US" sz="1100"/>
              <a:t>・申請者から書類を受理した協議会会員は、</a:t>
            </a:r>
            <a:endParaRPr kumimoji="1" lang="en-US" altLang="ja-JP" sz="1100"/>
          </a:p>
          <a:p>
            <a:r>
              <a:rPr kumimoji="1" lang="ja-JP" altLang="en-US" sz="1100"/>
              <a:t>　　　　のセルに記載して協議会事務局へ</a:t>
            </a:r>
            <a:endParaRPr kumimoji="1" lang="en-US" altLang="ja-JP" sz="1100"/>
          </a:p>
          <a:p>
            <a:r>
              <a:rPr kumimoji="1" lang="ja-JP" altLang="en-US" sz="1100"/>
              <a:t>　提出すること。</a:t>
            </a:r>
            <a:endParaRPr kumimoji="1" lang="en-US" altLang="ja-JP" sz="1100"/>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2C6636B2-E2CD-76E1-E196-DACBEEA23E71}"/>
              </a:ext>
            </a:extLst>
          </xdr:cNvPr>
          <xdr:cNvSpPr/>
        </xdr:nvSpPr>
        <xdr:spPr>
          <a:xfrm>
            <a:off x="8234363" y="1681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6BB3319-84B0-3671-19AD-0D7C1FF85685}"/>
              </a:ext>
            </a:extLst>
          </xdr:cNvPr>
          <xdr:cNvSpPr/>
        </xdr:nvSpPr>
        <xdr:spPr>
          <a:xfrm>
            <a:off x="7667625" y="2147889"/>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29</xdr:row>
      <xdr:rowOff>200024</xdr:rowOff>
    </xdr:from>
    <xdr:to>
      <xdr:col>59</xdr:col>
      <xdr:colOff>9524</xdr:colOff>
      <xdr:row>34</xdr:row>
      <xdr:rowOff>123825</xdr:rowOff>
    </xdr:to>
    <xdr:sp macro="" textlink="">
      <xdr:nvSpPr>
        <xdr:cNvPr id="7" name="テキスト ボックス 6">
          <a:extLst>
            <a:ext uri="{FF2B5EF4-FFF2-40B4-BE49-F238E27FC236}">
              <a16:creationId xmlns:a16="http://schemas.microsoft.com/office/drawing/2014/main" id="{C780B59B-F577-8385-DAB4-F60CCBEA2405}"/>
            </a:ext>
          </a:extLst>
        </xdr:cNvPr>
        <xdr:cNvSpPr txBox="1"/>
      </xdr:nvSpPr>
      <xdr:spPr>
        <a:xfrm>
          <a:off x="6896099" y="6600824"/>
          <a:ext cx="6600825" cy="10668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・「購入チケット枚数」の欄は、お金を払ってチケットを購入した枚数を記載してください。</a:t>
          </a:r>
          <a:endParaRPr kumimoji="1" lang="en-US" altLang="ja-JP" sz="1100"/>
        </a:p>
        <a:p>
          <a:r>
            <a:rPr kumimoji="1" lang="ja-JP" altLang="en-US" sz="1100"/>
            <a:t>　　（割引チケットは枚数に含める。無料招待チケットは枚数に含めない。）</a:t>
          </a:r>
          <a:endParaRPr kumimoji="1" lang="en-US" altLang="ja-JP" sz="1100"/>
        </a:p>
        <a:p>
          <a:r>
            <a:rPr kumimoji="1" lang="ja-JP" altLang="en-US" sz="1100"/>
            <a:t>・「購入チケット席種」の欄は、「アリーナ</a:t>
          </a:r>
          <a:r>
            <a:rPr kumimoji="1" lang="en-US" altLang="ja-JP" sz="1100"/>
            <a:t>SS</a:t>
          </a:r>
          <a:r>
            <a:rPr kumimoji="1" lang="ja-JP" altLang="en-US" sz="1100"/>
            <a:t>指定席」「</a:t>
          </a:r>
          <a:r>
            <a:rPr kumimoji="1" lang="en-US" altLang="ja-JP" sz="1100"/>
            <a:t>2</a:t>
          </a:r>
          <a:r>
            <a:rPr kumimoji="1" lang="ja-JP" altLang="en-US" sz="1100"/>
            <a:t>階</a:t>
          </a:r>
          <a:r>
            <a:rPr kumimoji="1" lang="en-US" altLang="ja-JP" sz="1100"/>
            <a:t>S</a:t>
          </a:r>
          <a:r>
            <a:rPr kumimoji="1" lang="ja-JP" altLang="en-US" sz="1100"/>
            <a:t>指定席」「</a:t>
          </a:r>
          <a:r>
            <a:rPr kumimoji="1" lang="en-US" altLang="ja-JP" sz="1100"/>
            <a:t>2</a:t>
          </a:r>
          <a:r>
            <a:rPr kumimoji="1" lang="ja-JP" altLang="en-US" sz="1100"/>
            <a:t>階自由席」など、</a:t>
          </a:r>
          <a:endParaRPr kumimoji="1" lang="en-US" altLang="ja-JP" sz="1100"/>
        </a:p>
        <a:p>
          <a:r>
            <a:rPr kumimoji="1" lang="ja-JP" altLang="en-US" sz="1100"/>
            <a:t>　購入したチケットに記載されている席種を記載してください。（複数席種ある場合は全部記載）</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61912</xdr:colOff>
      <xdr:row>2</xdr:row>
      <xdr:rowOff>19050</xdr:rowOff>
    </xdr:from>
    <xdr:to>
      <xdr:col>45</xdr:col>
      <xdr:colOff>161925</xdr:colOff>
      <xdr:row>10</xdr:row>
      <xdr:rowOff>209405</xdr:rowOff>
    </xdr:to>
    <xdr:grpSp>
      <xdr:nvGrpSpPr>
        <xdr:cNvPr id="5" name="グループ化 4">
          <a:extLst>
            <a:ext uri="{FF2B5EF4-FFF2-40B4-BE49-F238E27FC236}">
              <a16:creationId xmlns:a16="http://schemas.microsoft.com/office/drawing/2014/main" id="{CEF22DEF-A7FB-A254-05CB-81D3AEC38850}"/>
            </a:ext>
          </a:extLst>
        </xdr:cNvPr>
        <xdr:cNvGrpSpPr/>
      </xdr:nvGrpSpPr>
      <xdr:grpSpPr>
        <a:xfrm>
          <a:off x="7148512" y="495300"/>
          <a:ext cx="3300413" cy="2095355"/>
          <a:chOff x="7077075" y="4271963"/>
          <a:chExt cx="3233738" cy="1981055"/>
        </a:xfrm>
      </xdr:grpSpPr>
      <xdr:sp macro="" textlink="">
        <xdr:nvSpPr>
          <xdr:cNvPr id="2" name="テキスト ボックス 1">
            <a:extLst>
              <a:ext uri="{FF2B5EF4-FFF2-40B4-BE49-F238E27FC236}">
                <a16:creationId xmlns:a16="http://schemas.microsoft.com/office/drawing/2014/main" id="{FE9A6ABB-D2C5-4D17-9432-A9583E112592}"/>
              </a:ext>
            </a:extLst>
          </xdr:cNvPr>
          <xdr:cNvSpPr txBox="1"/>
        </xdr:nvSpPr>
        <xdr:spPr>
          <a:xfrm>
            <a:off x="7077075" y="4271963"/>
            <a:ext cx="3233738" cy="19810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・申請者は　　　のセルのみ入力すること。</a:t>
            </a:r>
            <a:endParaRPr kumimoji="1" lang="en-US" altLang="ja-JP" sz="1100"/>
          </a:p>
          <a:p>
            <a:r>
              <a:rPr kumimoji="1" lang="ja-JP" altLang="en-US" sz="1100"/>
              <a:t>・実施申請時の内容が表示されているので、</a:t>
            </a:r>
            <a:endParaRPr kumimoji="1" lang="en-US" altLang="ja-JP" sz="1100"/>
          </a:p>
          <a:p>
            <a:r>
              <a:rPr kumimoji="1" lang="ja-JP" altLang="en-US" sz="1100"/>
              <a:t>　変更となった箇所は再入力して提出すること。</a:t>
            </a:r>
            <a:endParaRPr kumimoji="1" lang="en-US" altLang="ja-JP" sz="1100"/>
          </a:p>
          <a:p>
            <a:r>
              <a:rPr kumimoji="1" lang="ja-JP" altLang="ja-JP" sz="1100">
                <a:solidFill>
                  <a:schemeClr val="tx1"/>
                </a:solidFill>
                <a:effectLst/>
                <a:latin typeface="+mn-lt"/>
                <a:ea typeface="+mn-ea"/>
                <a:cs typeface="+mn-cs"/>
              </a:rPr>
              <a:t>・申請者から書類を受理した協議会会員は、</a:t>
            </a:r>
            <a:endParaRPr lang="ja-JP" altLang="ja-JP">
              <a:effectLst/>
            </a:endParaRPr>
          </a:p>
          <a:p>
            <a:r>
              <a:rPr kumimoji="1" lang="ja-JP" altLang="ja-JP" sz="1100">
                <a:solidFill>
                  <a:schemeClr val="tx1"/>
                </a:solidFill>
                <a:effectLst/>
                <a:latin typeface="+mn-lt"/>
                <a:ea typeface="+mn-ea"/>
                <a:cs typeface="+mn-cs"/>
              </a:rPr>
              <a:t>　　　　のセルに記載して協議会事務局へ</a:t>
            </a:r>
            <a:endParaRPr lang="ja-JP" altLang="ja-JP">
              <a:effectLst/>
            </a:endParaRPr>
          </a:p>
          <a:p>
            <a:r>
              <a:rPr kumimoji="1" lang="ja-JP" altLang="ja-JP" sz="1100">
                <a:solidFill>
                  <a:schemeClr val="tx1"/>
                </a:solidFill>
                <a:effectLst/>
                <a:latin typeface="+mn-lt"/>
                <a:ea typeface="+mn-ea"/>
                <a:cs typeface="+mn-cs"/>
              </a:rPr>
              <a:t>　提出すること。</a:t>
            </a:r>
            <a:endParaRPr lang="ja-JP" altLang="ja-JP">
              <a:effectLst/>
            </a:endParaRPr>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50929364-AA21-4903-BBA4-13644DF654AD}"/>
              </a:ext>
            </a:extLst>
          </xdr:cNvPr>
          <xdr:cNvSpPr/>
        </xdr:nvSpPr>
        <xdr:spPr>
          <a:xfrm>
            <a:off x="7934325" y="4348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507A9A27-05DA-443F-A6FD-5424DDA37034}"/>
              </a:ext>
            </a:extLst>
          </xdr:cNvPr>
          <xdr:cNvSpPr/>
        </xdr:nvSpPr>
        <xdr:spPr>
          <a:xfrm>
            <a:off x="7367587" y="5286377"/>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tabSelected="1" view="pageBreakPreview" zoomScaleNormal="100" zoomScaleSheetLayoutView="100" workbookViewId="0">
      <selection activeCell="G25" sqref="G25"/>
    </sheetView>
  </sheetViews>
  <sheetFormatPr defaultColWidth="3" defaultRowHeight="18.75"/>
  <cols>
    <col min="1" max="16" width="3" style="1"/>
    <col min="17" max="17" width="3" style="4"/>
    <col min="18" max="16384" width="3" style="1"/>
  </cols>
  <sheetData>
    <row r="1" spans="1:29">
      <c r="A1" s="1" t="s">
        <v>0</v>
      </c>
    </row>
    <row r="2" spans="1:29">
      <c r="A2" s="2" t="s">
        <v>56</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61" t="s">
        <v>5</v>
      </c>
      <c r="S4" s="61"/>
      <c r="T4" s="61"/>
      <c r="U4" s="61"/>
      <c r="V4" s="69" t="s">
        <v>4</v>
      </c>
      <c r="W4" s="44"/>
      <c r="X4" s="15"/>
      <c r="Y4" s="10" t="s">
        <v>3</v>
      </c>
      <c r="Z4" s="15"/>
      <c r="AA4" s="10" t="s">
        <v>2</v>
      </c>
      <c r="AB4" s="15"/>
      <c r="AC4" s="7" t="s">
        <v>1</v>
      </c>
    </row>
    <row r="5" spans="1:29">
      <c r="R5" s="61" t="s">
        <v>6</v>
      </c>
      <c r="S5" s="61"/>
      <c r="T5" s="61"/>
      <c r="U5" s="61"/>
      <c r="V5" s="70"/>
      <c r="W5" s="70"/>
      <c r="X5" s="70"/>
      <c r="Y5" s="70"/>
      <c r="Z5" s="70"/>
      <c r="AA5" s="70"/>
      <c r="AB5" s="70"/>
      <c r="AC5" s="70"/>
    </row>
    <row r="6" spans="1:29">
      <c r="R6" s="61" t="s">
        <v>7</v>
      </c>
      <c r="S6" s="61"/>
      <c r="T6" s="61"/>
      <c r="U6" s="61"/>
      <c r="V6" s="70"/>
      <c r="W6" s="70"/>
      <c r="X6" s="70"/>
      <c r="Y6" s="70"/>
      <c r="Z6" s="70"/>
      <c r="AA6" s="70"/>
      <c r="AB6" s="70"/>
      <c r="AC6" s="70"/>
    </row>
    <row r="7" spans="1:29" s="23" customFormat="1">
      <c r="R7" s="61" t="s">
        <v>65</v>
      </c>
      <c r="S7" s="61"/>
      <c r="T7" s="61"/>
      <c r="U7" s="61"/>
      <c r="V7" s="70"/>
      <c r="W7" s="70"/>
      <c r="X7" s="70"/>
      <c r="Y7" s="70"/>
      <c r="Z7" s="70"/>
      <c r="AA7" s="70"/>
      <c r="AB7" s="70"/>
      <c r="AC7" s="70"/>
    </row>
    <row r="8" spans="1:29">
      <c r="R8" s="61" t="s">
        <v>66</v>
      </c>
      <c r="S8" s="61"/>
      <c r="T8" s="61"/>
      <c r="U8" s="61"/>
      <c r="V8" s="70"/>
      <c r="W8" s="70"/>
      <c r="X8" s="70"/>
      <c r="Y8" s="70"/>
      <c r="Z8" s="70"/>
      <c r="AA8" s="70"/>
      <c r="AB8" s="70"/>
      <c r="AC8" s="70"/>
    </row>
    <row r="10" spans="1:29">
      <c r="A10" s="42" t="s">
        <v>8</v>
      </c>
      <c r="B10" s="42"/>
      <c r="C10" s="43" t="s">
        <v>10</v>
      </c>
      <c r="D10" s="43"/>
      <c r="E10" s="43"/>
      <c r="F10" s="43"/>
      <c r="G10" s="71"/>
      <c r="H10" s="71"/>
      <c r="I10" s="71"/>
      <c r="J10" s="71"/>
      <c r="K10" s="71"/>
      <c r="L10" s="71"/>
      <c r="M10" s="71"/>
      <c r="N10" s="71"/>
      <c r="O10" s="71"/>
      <c r="P10" s="71"/>
      <c r="Q10" s="71"/>
    </row>
    <row r="11" spans="1:29">
      <c r="C11" s="43" t="s">
        <v>177</v>
      </c>
      <c r="D11" s="43"/>
      <c r="E11" s="43"/>
      <c r="F11" s="43"/>
      <c r="G11" s="71"/>
      <c r="H11" s="71"/>
      <c r="I11" s="71"/>
      <c r="J11" s="71"/>
      <c r="K11" s="71"/>
      <c r="L11" s="71"/>
      <c r="M11" s="71"/>
      <c r="N11" s="71"/>
      <c r="O11" s="71"/>
      <c r="P11" s="71"/>
      <c r="Q11" s="71"/>
    </row>
    <row r="12" spans="1:29" s="23" customFormat="1">
      <c r="C12" s="43" t="s">
        <v>65</v>
      </c>
      <c r="D12" s="43"/>
      <c r="E12" s="43"/>
      <c r="F12" s="43"/>
      <c r="G12" s="71"/>
      <c r="H12" s="71"/>
      <c r="I12" s="71"/>
      <c r="J12" s="71"/>
      <c r="K12" s="71"/>
      <c r="L12" s="71"/>
      <c r="M12" s="71"/>
      <c r="N12" s="71"/>
      <c r="O12" s="71"/>
      <c r="P12" s="71"/>
      <c r="Q12" s="71"/>
    </row>
    <row r="13" spans="1:29">
      <c r="C13" s="43" t="s">
        <v>66</v>
      </c>
      <c r="D13" s="43"/>
      <c r="E13" s="43"/>
      <c r="F13" s="43"/>
      <c r="G13" s="71"/>
      <c r="H13" s="71"/>
      <c r="I13" s="71"/>
      <c r="J13" s="71"/>
      <c r="K13" s="71"/>
      <c r="L13" s="71"/>
      <c r="M13" s="71"/>
      <c r="N13" s="71"/>
      <c r="O13" s="71"/>
      <c r="P13" s="71"/>
      <c r="Q13" s="71"/>
    </row>
    <row r="14" spans="1:29" s="24" customFormat="1">
      <c r="C14" s="40" t="s">
        <v>178</v>
      </c>
      <c r="D14" s="40"/>
      <c r="E14" s="40"/>
      <c r="F14" s="40"/>
      <c r="G14" s="41"/>
      <c r="H14" s="41"/>
      <c r="I14" s="41"/>
      <c r="J14" s="41"/>
      <c r="K14" s="41"/>
      <c r="L14" s="41"/>
      <c r="M14" s="41"/>
      <c r="N14" s="41"/>
      <c r="O14" s="41"/>
      <c r="P14" s="41"/>
      <c r="Q14" s="41"/>
    </row>
    <row r="16" spans="1:29">
      <c r="A16" s="42" t="s">
        <v>9</v>
      </c>
      <c r="B16" s="42"/>
      <c r="C16" s="47" t="s">
        <v>60</v>
      </c>
      <c r="D16" s="48"/>
      <c r="E16" s="48"/>
      <c r="F16" s="68"/>
      <c r="G16" s="69" t="s">
        <v>4</v>
      </c>
      <c r="H16" s="44"/>
      <c r="I16" s="14"/>
      <c r="J16" s="10" t="s">
        <v>3</v>
      </c>
      <c r="K16" s="14"/>
      <c r="L16" s="10" t="s">
        <v>2</v>
      </c>
      <c r="M16" s="14"/>
      <c r="N16" s="7" t="s">
        <v>1</v>
      </c>
      <c r="Q16" s="1"/>
      <c r="R16" s="4"/>
    </row>
    <row r="17" spans="1:29" s="4" customFormat="1">
      <c r="A17" s="5"/>
      <c r="B17" s="5"/>
      <c r="F17" s="3"/>
      <c r="G17" s="3"/>
      <c r="H17" s="3"/>
      <c r="I17" s="3"/>
      <c r="J17" s="3"/>
      <c r="K17" s="3"/>
      <c r="L17" s="3"/>
      <c r="M17" s="3"/>
      <c r="N17" s="3"/>
    </row>
    <row r="18" spans="1:29">
      <c r="A18" s="42" t="s">
        <v>22</v>
      </c>
      <c r="B18" s="42"/>
      <c r="C18" s="1" t="s">
        <v>12</v>
      </c>
    </row>
    <row r="19" spans="1:29" s="4" customFormat="1">
      <c r="A19" s="5"/>
      <c r="B19" s="5"/>
      <c r="C19" s="47" t="s">
        <v>35</v>
      </c>
      <c r="D19" s="48"/>
      <c r="E19" s="48"/>
      <c r="F19" s="68"/>
      <c r="G19" s="53"/>
      <c r="H19" s="54"/>
      <c r="I19" s="54"/>
      <c r="J19" s="54"/>
      <c r="K19" s="54"/>
      <c r="L19" s="54"/>
      <c r="M19" s="54"/>
      <c r="N19" s="54"/>
      <c r="O19" s="54"/>
      <c r="P19" s="9" t="s">
        <v>40</v>
      </c>
      <c r="Q19" s="10"/>
      <c r="R19" s="54"/>
      <c r="S19" s="54"/>
      <c r="T19" s="7" t="s">
        <v>29</v>
      </c>
      <c r="U19" s="47" t="s">
        <v>42</v>
      </c>
      <c r="V19" s="48"/>
      <c r="W19" s="48"/>
      <c r="X19" s="48"/>
      <c r="Y19" s="48" t="str">
        <f>IF(G22+N22+U22&lt;&gt;0,IF(R19=3,G22+N22+U22,IF(R19=2,G22+N22,IF(R19=1,G22,0))),"")</f>
        <v/>
      </c>
      <c r="Z19" s="48"/>
      <c r="AA19" s="7" t="s">
        <v>28</v>
      </c>
    </row>
    <row r="20" spans="1:29" s="4" customFormat="1">
      <c r="A20" s="5"/>
      <c r="B20" s="5"/>
      <c r="C20" s="47" t="s">
        <v>41</v>
      </c>
      <c r="D20" s="48"/>
      <c r="E20" s="48"/>
      <c r="F20" s="68"/>
      <c r="G20" s="61" t="s">
        <v>37</v>
      </c>
      <c r="H20" s="61"/>
      <c r="I20" s="61"/>
      <c r="J20" s="61"/>
      <c r="K20" s="61"/>
      <c r="L20" s="61"/>
      <c r="M20" s="61"/>
      <c r="N20" s="61" t="s">
        <v>38</v>
      </c>
      <c r="O20" s="61"/>
      <c r="P20" s="61"/>
      <c r="Q20" s="61"/>
      <c r="R20" s="63"/>
      <c r="S20" s="63"/>
      <c r="T20" s="63"/>
      <c r="U20" s="61" t="s">
        <v>39</v>
      </c>
      <c r="V20" s="61"/>
      <c r="W20" s="61"/>
      <c r="X20" s="61"/>
      <c r="Y20" s="61"/>
      <c r="Z20" s="61"/>
      <c r="AA20" s="61"/>
    </row>
    <row r="21" spans="1:29" s="4" customFormat="1">
      <c r="A21" s="5"/>
      <c r="B21" s="5"/>
      <c r="C21" s="47" t="s">
        <v>36</v>
      </c>
      <c r="D21" s="48"/>
      <c r="E21" s="48"/>
      <c r="F21" s="68"/>
      <c r="G21" s="65"/>
      <c r="H21" s="65"/>
      <c r="I21" s="65"/>
      <c r="J21" s="65"/>
      <c r="K21" s="65"/>
      <c r="L21" s="65"/>
      <c r="M21" s="65"/>
      <c r="N21" s="65"/>
      <c r="O21" s="65"/>
      <c r="P21" s="65"/>
      <c r="Q21" s="65"/>
      <c r="R21" s="65"/>
      <c r="S21" s="65"/>
      <c r="T21" s="65"/>
      <c r="U21" s="65"/>
      <c r="V21" s="65"/>
      <c r="W21" s="65"/>
      <c r="X21" s="65"/>
      <c r="Y21" s="65"/>
      <c r="Z21" s="65"/>
      <c r="AA21" s="65"/>
    </row>
    <row r="22" spans="1:29" s="4" customFormat="1">
      <c r="A22" s="5"/>
      <c r="B22" s="5"/>
      <c r="C22" s="47" t="s">
        <v>34</v>
      </c>
      <c r="D22" s="48"/>
      <c r="E22" s="48"/>
      <c r="F22" s="68"/>
      <c r="G22" s="66"/>
      <c r="H22" s="67"/>
      <c r="I22" s="67"/>
      <c r="J22" s="67"/>
      <c r="K22" s="67"/>
      <c r="L22" s="67"/>
      <c r="M22" s="19" t="s">
        <v>28</v>
      </c>
      <c r="N22" s="66"/>
      <c r="O22" s="67"/>
      <c r="P22" s="67"/>
      <c r="Q22" s="67"/>
      <c r="R22" s="67"/>
      <c r="S22" s="67"/>
      <c r="T22" s="20" t="s">
        <v>28</v>
      </c>
      <c r="U22" s="66"/>
      <c r="V22" s="67"/>
      <c r="W22" s="67"/>
      <c r="X22" s="67"/>
      <c r="Y22" s="67"/>
      <c r="Z22" s="67"/>
      <c r="AA22" s="20" t="s">
        <v>28</v>
      </c>
    </row>
    <row r="23" spans="1:29" s="4" customFormat="1">
      <c r="A23" s="5"/>
      <c r="B23" s="5"/>
      <c r="C23" s="47" t="s">
        <v>64</v>
      </c>
      <c r="D23" s="48"/>
      <c r="E23" s="48"/>
      <c r="F23" s="68"/>
      <c r="G23" s="65"/>
      <c r="H23" s="65"/>
      <c r="I23" s="65"/>
      <c r="J23" s="65"/>
      <c r="K23" s="65"/>
      <c r="L23" s="65"/>
      <c r="M23" s="65"/>
      <c r="N23" s="65"/>
      <c r="O23" s="65"/>
      <c r="P23" s="65"/>
      <c r="Q23" s="65"/>
      <c r="R23" s="65"/>
      <c r="S23" s="65"/>
      <c r="T23" s="65"/>
      <c r="U23" s="65"/>
      <c r="V23" s="65"/>
      <c r="W23" s="65"/>
      <c r="X23" s="65"/>
      <c r="Y23" s="65"/>
      <c r="Z23" s="65"/>
      <c r="AA23" s="65"/>
    </row>
    <row r="24" spans="1:29" s="21" customFormat="1">
      <c r="A24" s="18"/>
      <c r="B24" s="64" t="s">
        <v>176</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row>
    <row r="25" spans="1:29">
      <c r="A25" s="5"/>
      <c r="B25" s="5"/>
    </row>
    <row r="26" spans="1:29">
      <c r="A26" s="42" t="s">
        <v>18</v>
      </c>
      <c r="B26" s="42"/>
      <c r="C26" s="74" t="s">
        <v>13</v>
      </c>
      <c r="D26" s="74"/>
      <c r="E26" s="74"/>
      <c r="F26" s="74"/>
      <c r="G26" s="74"/>
      <c r="H26" s="74"/>
      <c r="I26" s="73"/>
      <c r="J26" s="73"/>
      <c r="K26" s="11"/>
      <c r="L26" s="12"/>
      <c r="M26" s="12"/>
      <c r="N26" s="12"/>
      <c r="O26" s="12"/>
      <c r="P26" s="12"/>
      <c r="Q26" s="12"/>
      <c r="R26" s="12"/>
      <c r="S26" s="12"/>
      <c r="T26" s="12"/>
      <c r="U26" s="12"/>
      <c r="V26" s="12"/>
      <c r="W26" s="12"/>
      <c r="X26" s="12"/>
      <c r="Y26" s="12"/>
    </row>
    <row r="27" spans="1:29" s="4" customFormat="1">
      <c r="A27" s="5"/>
      <c r="B27" s="5"/>
      <c r="C27" s="61" t="s">
        <v>30</v>
      </c>
      <c r="D27" s="61"/>
      <c r="E27" s="61"/>
      <c r="F27" s="61"/>
      <c r="G27" s="61"/>
      <c r="H27" s="61"/>
      <c r="I27" s="61"/>
      <c r="J27" s="61"/>
      <c r="K27" s="61" t="s">
        <v>14</v>
      </c>
      <c r="L27" s="61"/>
      <c r="M27" s="61"/>
      <c r="N27" s="61"/>
      <c r="O27" s="61"/>
      <c r="P27" s="61"/>
      <c r="Q27" s="61"/>
      <c r="R27" s="61"/>
      <c r="S27" s="61"/>
      <c r="T27" s="61"/>
      <c r="U27" s="61"/>
      <c r="V27" s="61" t="s">
        <v>33</v>
      </c>
      <c r="W27" s="61"/>
      <c r="X27" s="61"/>
      <c r="Y27" s="61"/>
    </row>
    <row r="28" spans="1:29">
      <c r="A28" s="5"/>
      <c r="B28" s="5"/>
      <c r="C28" s="45"/>
      <c r="D28" s="46"/>
      <c r="E28" s="46"/>
      <c r="F28" s="46"/>
      <c r="G28" s="46"/>
      <c r="H28" s="46"/>
      <c r="I28" s="46"/>
      <c r="J28" s="62"/>
      <c r="K28" s="45"/>
      <c r="L28" s="46"/>
      <c r="M28" s="46"/>
      <c r="N28" s="46"/>
      <c r="O28" s="44" t="s">
        <v>31</v>
      </c>
      <c r="P28" s="44"/>
      <c r="Q28" s="46"/>
      <c r="R28" s="46"/>
      <c r="S28" s="46"/>
      <c r="T28" s="46"/>
      <c r="U28" s="6" t="s">
        <v>32</v>
      </c>
      <c r="V28" s="45"/>
      <c r="W28" s="46"/>
      <c r="X28" s="46"/>
      <c r="Y28" s="62"/>
    </row>
    <row r="29" spans="1:29" s="4" customFormat="1">
      <c r="A29" s="5"/>
      <c r="B29" s="5"/>
      <c r="C29" s="45"/>
      <c r="D29" s="46"/>
      <c r="E29" s="46"/>
      <c r="F29" s="46"/>
      <c r="G29" s="46"/>
      <c r="H29" s="46"/>
      <c r="I29" s="46"/>
      <c r="J29" s="62"/>
      <c r="K29" s="45"/>
      <c r="L29" s="46"/>
      <c r="M29" s="46"/>
      <c r="N29" s="46"/>
      <c r="O29" s="44" t="s">
        <v>31</v>
      </c>
      <c r="P29" s="44"/>
      <c r="Q29" s="46"/>
      <c r="R29" s="46"/>
      <c r="S29" s="46"/>
      <c r="T29" s="46"/>
      <c r="U29" s="6" t="s">
        <v>32</v>
      </c>
      <c r="V29" s="45"/>
      <c r="W29" s="46"/>
      <c r="X29" s="46"/>
      <c r="Y29" s="62"/>
    </row>
    <row r="30" spans="1:29">
      <c r="A30" s="5"/>
      <c r="B30" s="5"/>
      <c r="C30" s="21"/>
      <c r="P30" s="4"/>
      <c r="R30" s="4"/>
      <c r="S30" s="4"/>
      <c r="T30" s="4"/>
      <c r="U30" s="4"/>
      <c r="V30" s="4"/>
      <c r="W30" s="4"/>
      <c r="X30" s="4"/>
      <c r="Y30" s="4"/>
      <c r="Z30" s="4"/>
      <c r="AA30" s="4"/>
      <c r="AB30" s="4"/>
      <c r="AC30" s="4"/>
    </row>
    <row r="31" spans="1:29">
      <c r="A31" s="42" t="s">
        <v>23</v>
      </c>
      <c r="B31" s="42"/>
      <c r="C31" s="47" t="s">
        <v>25</v>
      </c>
      <c r="D31" s="48"/>
      <c r="E31" s="48"/>
      <c r="F31" s="48"/>
      <c r="G31" s="48"/>
      <c r="H31" s="72" t="str">
        <f>IF(H32+H33&lt;&gt;0,H32+H33,"")</f>
        <v/>
      </c>
      <c r="I31" s="72"/>
      <c r="J31" s="10" t="s">
        <v>28</v>
      </c>
      <c r="K31" s="11"/>
      <c r="L31" s="51" t="s">
        <v>70</v>
      </c>
      <c r="M31" s="52"/>
      <c r="N31" s="52"/>
      <c r="O31" s="52"/>
      <c r="P31" s="52"/>
      <c r="Q31" s="52"/>
      <c r="R31" s="52"/>
      <c r="S31" s="53"/>
      <c r="T31" s="54"/>
      <c r="U31" s="54"/>
      <c r="V31" s="54"/>
      <c r="W31" s="54"/>
      <c r="X31" s="54"/>
      <c r="Y31" s="54"/>
      <c r="Z31" s="54"/>
      <c r="AA31" s="54"/>
      <c r="AB31" s="22" t="s">
        <v>67</v>
      </c>
    </row>
    <row r="32" spans="1:29">
      <c r="A32" s="5"/>
      <c r="B32" s="5"/>
      <c r="C32" s="4"/>
      <c r="D32" s="47" t="s">
        <v>15</v>
      </c>
      <c r="E32" s="48"/>
      <c r="F32" s="48"/>
      <c r="G32" s="48"/>
      <c r="H32" s="54"/>
      <c r="I32" s="54"/>
      <c r="J32" s="10" t="s">
        <v>28</v>
      </c>
      <c r="K32" s="11"/>
      <c r="L32" s="51" t="s">
        <v>71</v>
      </c>
      <c r="M32" s="52"/>
      <c r="N32" s="52"/>
      <c r="O32" s="52"/>
      <c r="P32" s="52"/>
      <c r="Q32" s="52"/>
      <c r="R32" s="52"/>
      <c r="S32" s="53"/>
      <c r="T32" s="54"/>
      <c r="U32" s="54"/>
      <c r="V32" s="54"/>
      <c r="W32" s="54"/>
      <c r="X32" s="54"/>
      <c r="Y32" s="54"/>
      <c r="Z32" s="54"/>
      <c r="AA32" s="54"/>
      <c r="AB32" s="55"/>
    </row>
    <row r="33" spans="1:29">
      <c r="A33" s="5"/>
      <c r="B33" s="5"/>
      <c r="C33" s="4"/>
      <c r="D33" s="47" t="s">
        <v>16</v>
      </c>
      <c r="E33" s="48"/>
      <c r="F33" s="48"/>
      <c r="G33" s="48"/>
      <c r="H33" s="54"/>
      <c r="I33" s="54"/>
      <c r="J33" s="10" t="s">
        <v>28</v>
      </c>
      <c r="K33" s="13"/>
      <c r="L33" s="8"/>
      <c r="M33" s="8"/>
      <c r="N33" s="8"/>
      <c r="O33" s="8"/>
      <c r="P33" s="49" t="s">
        <v>69</v>
      </c>
      <c r="Q33" s="49"/>
      <c r="R33" s="49"/>
      <c r="S33" s="49"/>
      <c r="T33" s="49"/>
      <c r="U33" s="49"/>
      <c r="V33" s="49"/>
      <c r="W33" s="49"/>
      <c r="X33" s="49"/>
      <c r="Y33" s="49"/>
      <c r="Z33" s="49"/>
      <c r="AA33" s="49"/>
      <c r="AB33" s="49"/>
      <c r="AC33" s="49"/>
    </row>
    <row r="34" spans="1:29" s="4" customFormat="1">
      <c r="A34" s="5"/>
      <c r="B34" s="5"/>
      <c r="D34" s="47" t="s">
        <v>26</v>
      </c>
      <c r="E34" s="48"/>
      <c r="F34" s="48"/>
      <c r="G34" s="48"/>
      <c r="H34" s="54"/>
      <c r="I34" s="54"/>
      <c r="J34" s="48" t="s">
        <v>27</v>
      </c>
      <c r="K34" s="48"/>
      <c r="L34" s="48" t="str">
        <f>$H$31</f>
        <v/>
      </c>
      <c r="M34" s="48"/>
      <c r="N34" s="10" t="s">
        <v>24</v>
      </c>
      <c r="O34" s="7"/>
      <c r="P34" s="60" t="s">
        <v>55</v>
      </c>
      <c r="Q34" s="60"/>
      <c r="R34" s="60"/>
      <c r="S34" s="60"/>
      <c r="T34" s="60"/>
      <c r="U34" s="60"/>
      <c r="V34" s="60"/>
      <c r="W34" s="60"/>
      <c r="X34" s="60"/>
      <c r="Y34" s="60"/>
      <c r="Z34" s="60"/>
      <c r="AA34" s="60"/>
      <c r="AB34" s="60"/>
      <c r="AC34" s="60"/>
    </row>
    <row r="35" spans="1:29">
      <c r="A35" s="5"/>
      <c r="B35" s="5"/>
      <c r="P35" s="50" t="s">
        <v>68</v>
      </c>
      <c r="Q35" s="50"/>
      <c r="R35" s="50"/>
      <c r="S35" s="50"/>
      <c r="T35" s="50"/>
      <c r="U35" s="50"/>
      <c r="V35" s="50"/>
      <c r="W35" s="50"/>
      <c r="X35" s="50"/>
      <c r="Y35" s="50"/>
      <c r="Z35" s="50"/>
      <c r="AA35" s="50"/>
      <c r="AB35" s="50"/>
      <c r="AC35" s="50"/>
    </row>
    <row r="36" spans="1:29">
      <c r="A36" s="42" t="s">
        <v>47</v>
      </c>
      <c r="B36" s="42"/>
      <c r="C36" s="43" t="s">
        <v>21</v>
      </c>
      <c r="D36" s="43"/>
      <c r="E36" s="43"/>
      <c r="F36" s="43"/>
      <c r="G36" s="43"/>
      <c r="H36" s="79"/>
      <c r="I36" s="80"/>
      <c r="J36" s="80"/>
      <c r="K36" s="80"/>
      <c r="L36" s="7" t="s">
        <v>17</v>
      </c>
      <c r="M36" s="58" t="s">
        <v>51</v>
      </c>
      <c r="N36" s="59"/>
      <c r="O36" s="59"/>
      <c r="P36" s="59"/>
      <c r="Q36" s="59"/>
      <c r="R36" s="59"/>
      <c r="S36" s="59"/>
      <c r="T36" s="59"/>
      <c r="U36" s="59"/>
      <c r="V36" s="59"/>
      <c r="W36" s="59"/>
      <c r="X36" s="59"/>
      <c r="Y36" s="59"/>
      <c r="Z36" s="59"/>
      <c r="AA36" s="59"/>
      <c r="AB36" s="59"/>
      <c r="AC36" s="59"/>
    </row>
    <row r="37" spans="1:29">
      <c r="A37" s="5"/>
      <c r="B37" s="5"/>
      <c r="C37" s="43" t="s">
        <v>11</v>
      </c>
      <c r="D37" s="43"/>
      <c r="E37" s="43"/>
      <c r="F37" s="43"/>
      <c r="G37" s="43"/>
      <c r="H37" s="77" t="str">
        <f>IF(H31="","",H31*3300)</f>
        <v/>
      </c>
      <c r="I37" s="78"/>
      <c r="J37" s="78"/>
      <c r="K37" s="78"/>
      <c r="L37" s="7" t="s">
        <v>17</v>
      </c>
      <c r="M37" s="1" t="s">
        <v>62</v>
      </c>
    </row>
    <row r="38" spans="1:29">
      <c r="A38" s="5"/>
      <c r="B38" s="5"/>
      <c r="C38" s="43" t="s">
        <v>63</v>
      </c>
      <c r="D38" s="43"/>
      <c r="E38" s="43"/>
      <c r="F38" s="43"/>
      <c r="G38" s="43"/>
      <c r="H38" s="77" t="str">
        <f>IF(H37="","",IF(H36-H37&gt;0,H36-H37,0))</f>
        <v/>
      </c>
      <c r="I38" s="78"/>
      <c r="J38" s="78"/>
      <c r="K38" s="78"/>
      <c r="L38" s="7" t="s">
        <v>17</v>
      </c>
      <c r="M38" s="4" t="s">
        <v>43</v>
      </c>
    </row>
    <row r="39" spans="1:29" s="4" customFormat="1">
      <c r="A39" s="42"/>
      <c r="B39" s="42"/>
      <c r="C39" s="43" t="s">
        <v>48</v>
      </c>
      <c r="D39" s="43"/>
      <c r="E39" s="43"/>
      <c r="F39" s="43"/>
      <c r="G39" s="43"/>
      <c r="H39" s="56" t="str">
        <f>IF(H37="","",IF(H36-H37&gt;0,H37,H36))</f>
        <v/>
      </c>
      <c r="I39" s="57"/>
      <c r="J39" s="57"/>
      <c r="K39" s="57"/>
      <c r="L39" s="7" t="s">
        <v>17</v>
      </c>
    </row>
    <row r="40" spans="1:29" s="4" customFormat="1" ht="10.9" customHeight="1">
      <c r="A40" s="5"/>
      <c r="B40" s="5"/>
    </row>
    <row r="41" spans="1:29" s="4" customFormat="1">
      <c r="A41" s="75" t="s">
        <v>59</v>
      </c>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row>
    <row r="42" spans="1:29">
      <c r="A42" s="76" t="s">
        <v>58</v>
      </c>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row>
    <row r="43" spans="1:29">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row>
  </sheetData>
  <sheetProtection sheet="1" objects="1" scenarios="1"/>
  <mergeCells count="92">
    <mergeCell ref="A41:AC41"/>
    <mergeCell ref="A42:AC43"/>
    <mergeCell ref="C16:F16"/>
    <mergeCell ref="H37:K37"/>
    <mergeCell ref="H38:K38"/>
    <mergeCell ref="H36:K36"/>
    <mergeCell ref="A36:B36"/>
    <mergeCell ref="C29:J29"/>
    <mergeCell ref="J34:K34"/>
    <mergeCell ref="L34:M34"/>
    <mergeCell ref="H32:I32"/>
    <mergeCell ref="H33:I33"/>
    <mergeCell ref="H34:I34"/>
    <mergeCell ref="D34:G34"/>
    <mergeCell ref="D33:G33"/>
    <mergeCell ref="C19:F19"/>
    <mergeCell ref="A10:B10"/>
    <mergeCell ref="A16:B16"/>
    <mergeCell ref="A31:B31"/>
    <mergeCell ref="C10:F10"/>
    <mergeCell ref="C11:F11"/>
    <mergeCell ref="C13:F13"/>
    <mergeCell ref="C27:J27"/>
    <mergeCell ref="C28:J28"/>
    <mergeCell ref="A18:B18"/>
    <mergeCell ref="A26:B26"/>
    <mergeCell ref="G16:H16"/>
    <mergeCell ref="H31:I31"/>
    <mergeCell ref="I26:J26"/>
    <mergeCell ref="C26:H26"/>
    <mergeCell ref="C22:F22"/>
    <mergeCell ref="C23:F23"/>
    <mergeCell ref="G11:Q11"/>
    <mergeCell ref="G13:Q13"/>
    <mergeCell ref="R7:U7"/>
    <mergeCell ref="V7:AC7"/>
    <mergeCell ref="C12:F12"/>
    <mergeCell ref="G12:Q12"/>
    <mergeCell ref="R8:U8"/>
    <mergeCell ref="V4:W4"/>
    <mergeCell ref="V5:AC5"/>
    <mergeCell ref="V6:AC6"/>
    <mergeCell ref="V8:AC8"/>
    <mergeCell ref="G10:Q10"/>
    <mergeCell ref="R4:U4"/>
    <mergeCell ref="R5:U5"/>
    <mergeCell ref="R6:U6"/>
    <mergeCell ref="B24:AC24"/>
    <mergeCell ref="G23:M23"/>
    <mergeCell ref="U22:Z22"/>
    <mergeCell ref="G21:M21"/>
    <mergeCell ref="C20:F20"/>
    <mergeCell ref="C21:F21"/>
    <mergeCell ref="G20:M20"/>
    <mergeCell ref="N22:S22"/>
    <mergeCell ref="N21:T21"/>
    <mergeCell ref="U21:AA21"/>
    <mergeCell ref="N23:T23"/>
    <mergeCell ref="U23:AA23"/>
    <mergeCell ref="G22:L22"/>
    <mergeCell ref="U19:X19"/>
    <mergeCell ref="Y19:Z19"/>
    <mergeCell ref="N20:T20"/>
    <mergeCell ref="U20:AA20"/>
    <mergeCell ref="R19:S19"/>
    <mergeCell ref="G19:O19"/>
    <mergeCell ref="V27:Y27"/>
    <mergeCell ref="V28:Y28"/>
    <mergeCell ref="V29:Y29"/>
    <mergeCell ref="O28:P28"/>
    <mergeCell ref="Q28:T28"/>
    <mergeCell ref="C36:G36"/>
    <mergeCell ref="C37:G37"/>
    <mergeCell ref="C38:G38"/>
    <mergeCell ref="Q29:T29"/>
    <mergeCell ref="K27:U27"/>
    <mergeCell ref="A39:B39"/>
    <mergeCell ref="C39:G39"/>
    <mergeCell ref="O29:P29"/>
    <mergeCell ref="K28:N28"/>
    <mergeCell ref="K29:N29"/>
    <mergeCell ref="D32:G32"/>
    <mergeCell ref="P33:AC33"/>
    <mergeCell ref="P35:AC35"/>
    <mergeCell ref="L31:R31"/>
    <mergeCell ref="L32:R32"/>
    <mergeCell ref="S32:AB32"/>
    <mergeCell ref="S31:AA31"/>
    <mergeCell ref="H39:K39"/>
    <mergeCell ref="M36:AC36"/>
    <mergeCell ref="P34:AC34"/>
    <mergeCell ref="C31:G31"/>
  </mergeCells>
  <phoneticPr fontId="1"/>
  <conditionalFormatting sqref="P34:AB34">
    <cfRule type="expression" dxfId="8" priority="18">
      <formula>$H$31-$H$32-$H$33=$H$34</formula>
    </cfRule>
  </conditionalFormatting>
  <conditionalFormatting sqref="C27:Y29">
    <cfRule type="expression" dxfId="7" priority="4">
      <formula>$I$26="無"</formula>
    </cfRule>
  </conditionalFormatting>
  <conditionalFormatting sqref="P33:AC33">
    <cfRule type="expression" dxfId="6" priority="1">
      <formula>AND($H$31="",$S$31="")</formula>
    </cfRule>
    <cfRule type="expression" dxfId="5" priority="3">
      <formula>AND($H$31&gt;0,$S$31=0)</formula>
    </cfRule>
  </conditionalFormatting>
  <dataValidations count="7">
    <dataValidation type="list" allowBlank="1" showInputMessage="1" showErrorMessage="1" sqref="I26:J26">
      <formula1>"有,無"</formula1>
    </dataValidation>
    <dataValidation type="list" allowBlank="1" showInputMessage="1" showErrorMessage="1" sqref="C28:H29">
      <formula1>"長崎自動車道,西九州自動車道,厳木多久有料道路"</formula1>
    </dataValidation>
    <dataValidation type="list" allowBlank="1" showInputMessage="1" showErrorMessage="1" sqref="V28:X29 Z28:AD29">
      <formula1>"往復,片道"</formula1>
    </dataValidation>
    <dataValidation type="list" allowBlank="1" showInputMessage="1" showErrorMessage="1" sqref="R19">
      <formula1>"1,2,3"</formula1>
    </dataValidation>
    <dataValidation type="list" allowBlank="1" showInputMessage="1" showErrorMessage="1" sqref="G21:AA21">
      <formula1>"大型,中型,小型"</formula1>
    </dataValidation>
    <dataValidation type="whole" operator="greaterThanOrEqual" allowBlank="1" showInputMessage="1" showErrorMessage="1" sqref="U22 G22 N22">
      <formula1>1</formula1>
    </dataValidation>
    <dataValidation operator="greaterThanOrEqual" allowBlank="1" showInputMessage="1" showErrorMessage="1" sqref="M22 T22 AA22"/>
  </dataValidations>
  <printOptions horizontalCentered="1" verticalCentered="1"/>
  <pageMargins left="0.23622047244094491" right="0.23622047244094491" top="0.35433070866141736" bottom="0.15748031496062992" header="0.11811023622047245"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view="pageBreakPreview" zoomScaleNormal="100" zoomScaleSheetLayoutView="100" workbookViewId="0">
      <selection activeCell="AL13" sqref="AL13"/>
    </sheetView>
  </sheetViews>
  <sheetFormatPr defaultColWidth="3" defaultRowHeight="18.75"/>
  <cols>
    <col min="1" max="16384" width="3" style="4"/>
  </cols>
  <sheetData>
    <row r="1" spans="1:29">
      <c r="A1" s="4" t="s">
        <v>44</v>
      </c>
    </row>
    <row r="2" spans="1:29">
      <c r="A2" s="2" t="s">
        <v>57</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61" t="s">
        <v>45</v>
      </c>
      <c r="S4" s="61"/>
      <c r="T4" s="61"/>
      <c r="U4" s="61"/>
      <c r="V4" s="69" t="s">
        <v>4</v>
      </c>
      <c r="W4" s="44"/>
      <c r="X4" s="15"/>
      <c r="Y4" s="10" t="s">
        <v>3</v>
      </c>
      <c r="Z4" s="15"/>
      <c r="AA4" s="10" t="s">
        <v>2</v>
      </c>
      <c r="AB4" s="15"/>
      <c r="AC4" s="7" t="s">
        <v>1</v>
      </c>
    </row>
    <row r="5" spans="1:29">
      <c r="R5" s="61" t="s">
        <v>6</v>
      </c>
      <c r="S5" s="61"/>
      <c r="T5" s="61"/>
      <c r="U5" s="61"/>
      <c r="V5" s="70"/>
      <c r="W5" s="70"/>
      <c r="X5" s="70"/>
      <c r="Y5" s="70"/>
      <c r="Z5" s="70"/>
      <c r="AA5" s="70"/>
      <c r="AB5" s="70"/>
      <c r="AC5" s="70"/>
    </row>
    <row r="6" spans="1:29">
      <c r="R6" s="61" t="s">
        <v>7</v>
      </c>
      <c r="S6" s="61"/>
      <c r="T6" s="61"/>
      <c r="U6" s="61"/>
      <c r="V6" s="70"/>
      <c r="W6" s="70"/>
      <c r="X6" s="70"/>
      <c r="Y6" s="70"/>
      <c r="Z6" s="70"/>
      <c r="AA6" s="70"/>
      <c r="AB6" s="70"/>
      <c r="AC6" s="70"/>
    </row>
    <row r="7" spans="1:29">
      <c r="A7" s="23"/>
      <c r="B7" s="23"/>
      <c r="C7" s="23"/>
      <c r="D7" s="23"/>
      <c r="E7" s="23"/>
      <c r="F7" s="23"/>
      <c r="G7" s="23"/>
      <c r="H7" s="23"/>
      <c r="I7" s="23"/>
      <c r="J7" s="23"/>
      <c r="K7" s="23"/>
      <c r="L7" s="23"/>
      <c r="M7" s="23"/>
      <c r="N7" s="23"/>
      <c r="O7" s="23"/>
      <c r="P7" s="23"/>
      <c r="Q7" s="23"/>
      <c r="R7" s="61" t="s">
        <v>65</v>
      </c>
      <c r="S7" s="61"/>
      <c r="T7" s="61"/>
      <c r="U7" s="61"/>
      <c r="V7" s="70"/>
      <c r="W7" s="70"/>
      <c r="X7" s="70"/>
      <c r="Y7" s="70"/>
      <c r="Z7" s="70"/>
      <c r="AA7" s="70"/>
      <c r="AB7" s="70"/>
      <c r="AC7" s="70"/>
    </row>
    <row r="8" spans="1:29">
      <c r="A8" s="23"/>
      <c r="B8" s="23"/>
      <c r="C8" s="23"/>
      <c r="D8" s="23"/>
      <c r="E8" s="23"/>
      <c r="F8" s="23"/>
      <c r="G8" s="23"/>
      <c r="H8" s="23"/>
      <c r="I8" s="23"/>
      <c r="J8" s="23"/>
      <c r="K8" s="23"/>
      <c r="L8" s="23"/>
      <c r="M8" s="23"/>
      <c r="N8" s="23"/>
      <c r="O8" s="23"/>
      <c r="P8" s="23"/>
      <c r="Q8" s="23"/>
      <c r="R8" s="61" t="s">
        <v>66</v>
      </c>
      <c r="S8" s="61"/>
      <c r="T8" s="61"/>
      <c r="U8" s="61"/>
      <c r="V8" s="70"/>
      <c r="W8" s="70"/>
      <c r="X8" s="70"/>
      <c r="Y8" s="70"/>
      <c r="Z8" s="70"/>
      <c r="AA8" s="70"/>
      <c r="AB8" s="70"/>
      <c r="AC8" s="70"/>
    </row>
    <row r="10" spans="1:29">
      <c r="A10" s="42" t="s">
        <v>8</v>
      </c>
      <c r="B10" s="42"/>
      <c r="C10" s="43" t="s">
        <v>10</v>
      </c>
      <c r="D10" s="43"/>
      <c r="E10" s="43"/>
      <c r="F10" s="43"/>
      <c r="G10" s="71" t="str">
        <f>IF(実施申請書!G10&lt;&gt;0,実施申請書!G10,"")</f>
        <v/>
      </c>
      <c r="H10" s="71"/>
      <c r="I10" s="71"/>
      <c r="J10" s="71"/>
      <c r="K10" s="71"/>
      <c r="L10" s="71"/>
      <c r="M10" s="71"/>
      <c r="N10" s="71"/>
      <c r="O10" s="71"/>
      <c r="P10" s="71"/>
      <c r="Q10" s="71"/>
    </row>
    <row r="11" spans="1:29">
      <c r="C11" s="43" t="s">
        <v>177</v>
      </c>
      <c r="D11" s="43"/>
      <c r="E11" s="43"/>
      <c r="F11" s="43"/>
      <c r="G11" s="71" t="str">
        <f>IF(実施申請書!G11&lt;&gt;0,実施申請書!G11,"")</f>
        <v/>
      </c>
      <c r="H11" s="71"/>
      <c r="I11" s="71"/>
      <c r="J11" s="71"/>
      <c r="K11" s="71"/>
      <c r="L11" s="71"/>
      <c r="M11" s="71"/>
      <c r="N11" s="71"/>
      <c r="O11" s="71"/>
      <c r="P11" s="71"/>
      <c r="Q11" s="71"/>
    </row>
    <row r="12" spans="1:29">
      <c r="C12" s="43" t="s">
        <v>65</v>
      </c>
      <c r="D12" s="43"/>
      <c r="E12" s="43"/>
      <c r="F12" s="43"/>
      <c r="G12" s="71" t="str">
        <f>IF(実施申請書!G12&lt;&gt;0,実施申請書!G12,"")</f>
        <v/>
      </c>
      <c r="H12" s="71"/>
      <c r="I12" s="71"/>
      <c r="J12" s="71"/>
      <c r="K12" s="71"/>
      <c r="L12" s="71"/>
      <c r="M12" s="71"/>
      <c r="N12" s="71"/>
      <c r="O12" s="71"/>
      <c r="P12" s="71"/>
      <c r="Q12" s="71"/>
    </row>
    <row r="13" spans="1:29">
      <c r="A13" s="23"/>
      <c r="B13" s="23"/>
      <c r="C13" s="43" t="s">
        <v>66</v>
      </c>
      <c r="D13" s="43"/>
      <c r="E13" s="43"/>
      <c r="F13" s="43"/>
      <c r="G13" s="71" t="str">
        <f>IF(実施申請書!G13&lt;&gt;0,実施申請書!G13,"")</f>
        <v/>
      </c>
      <c r="H13" s="71"/>
      <c r="I13" s="71"/>
      <c r="J13" s="71"/>
      <c r="K13" s="71"/>
      <c r="L13" s="71"/>
      <c r="M13" s="71"/>
      <c r="N13" s="71"/>
      <c r="O13" s="71"/>
      <c r="P13" s="71"/>
      <c r="Q13" s="71"/>
      <c r="R13" s="23"/>
      <c r="S13" s="23"/>
      <c r="T13" s="23"/>
      <c r="U13" s="23"/>
      <c r="V13" s="23"/>
      <c r="W13" s="23"/>
      <c r="X13" s="23"/>
      <c r="Y13" s="23"/>
      <c r="Z13" s="23"/>
      <c r="AA13" s="23"/>
      <c r="AB13" s="23"/>
      <c r="AC13" s="23"/>
    </row>
    <row r="15" spans="1:29">
      <c r="A15" s="42" t="s">
        <v>9</v>
      </c>
      <c r="B15" s="42"/>
      <c r="C15" s="47" t="s">
        <v>46</v>
      </c>
      <c r="D15" s="48"/>
      <c r="E15" s="48"/>
      <c r="F15" s="68"/>
      <c r="G15" s="69" t="s">
        <v>4</v>
      </c>
      <c r="H15" s="44"/>
      <c r="I15" s="14" t="str">
        <f>IF(実施申請書!I16&lt;&gt;0,実施申請書!I16,"")</f>
        <v/>
      </c>
      <c r="J15" s="10" t="s">
        <v>3</v>
      </c>
      <c r="K15" s="17" t="str">
        <f>IF(実施申請書!K16&lt;&gt;0,実施申請書!K16,"")</f>
        <v/>
      </c>
      <c r="L15" s="10" t="s">
        <v>2</v>
      </c>
      <c r="M15" s="17" t="str">
        <f>IF(実施申請書!M16&lt;&gt;0,実施申請書!M16,"")</f>
        <v/>
      </c>
      <c r="N15" s="7" t="s">
        <v>1</v>
      </c>
    </row>
    <row r="16" spans="1:29">
      <c r="A16" s="5"/>
      <c r="B16" s="5"/>
      <c r="F16" s="3"/>
      <c r="G16" s="3"/>
      <c r="H16" s="3"/>
      <c r="I16" s="3"/>
      <c r="J16" s="3"/>
      <c r="K16" s="3"/>
      <c r="L16" s="3"/>
      <c r="M16" s="3"/>
      <c r="N16" s="3"/>
    </row>
    <row r="17" spans="1:29">
      <c r="A17" s="42" t="s">
        <v>22</v>
      </c>
      <c r="B17" s="42"/>
      <c r="C17" s="4" t="s">
        <v>12</v>
      </c>
    </row>
    <row r="18" spans="1:29">
      <c r="A18" s="5"/>
      <c r="B18" s="5"/>
      <c r="C18" s="47" t="s">
        <v>35</v>
      </c>
      <c r="D18" s="48"/>
      <c r="E18" s="48"/>
      <c r="F18" s="68"/>
      <c r="G18" s="53" t="str">
        <f>IF(実施申請書!G19&lt;&gt;0,実施申請書!G19,"")</f>
        <v/>
      </c>
      <c r="H18" s="54" t="str">
        <f>IF(実施申請書!H19&lt;&gt;0,実施申請書!H19,"")</f>
        <v/>
      </c>
      <c r="I18" s="54" t="str">
        <f>IF(実施申請書!I19&lt;&gt;0,実施申請書!I19,"")</f>
        <v/>
      </c>
      <c r="J18" s="54" t="str">
        <f>IF(実施申請書!J19&lt;&gt;0,実施申請書!J19,"")</f>
        <v/>
      </c>
      <c r="K18" s="54" t="str">
        <f>IF(実施申請書!K19&lt;&gt;0,実施申請書!K19,"")</f>
        <v/>
      </c>
      <c r="L18" s="54" t="str">
        <f>IF(実施申請書!L19&lt;&gt;0,実施申請書!L19,"")</f>
        <v/>
      </c>
      <c r="M18" s="54" t="str">
        <f>IF(実施申請書!M19&lt;&gt;0,実施申請書!M19,"")</f>
        <v/>
      </c>
      <c r="N18" s="54" t="str">
        <f>IF(実施申請書!N19&lt;&gt;0,実施申請書!N19,"")</f>
        <v/>
      </c>
      <c r="O18" s="55" t="str">
        <f>IF(実施申請書!O19&lt;&gt;0,実施申請書!O19,"")</f>
        <v/>
      </c>
      <c r="P18" s="9" t="s">
        <v>40</v>
      </c>
      <c r="Q18" s="10"/>
      <c r="R18" s="54" t="str">
        <f>IF(実施申請書!R19&lt;&gt;0,実施申請書!R19,"")</f>
        <v/>
      </c>
      <c r="S18" s="54" t="str">
        <f>IF(実施申請書!S19&lt;&gt;0,実施申請書!S19,"")</f>
        <v/>
      </c>
      <c r="T18" s="7" t="s">
        <v>29</v>
      </c>
      <c r="U18" s="47" t="s">
        <v>42</v>
      </c>
      <c r="V18" s="48"/>
      <c r="W18" s="48"/>
      <c r="X18" s="48"/>
      <c r="Y18" s="48" t="str">
        <f>IFERROR(IF(G21+N21+U21&lt;&gt;0,IF(R18=3,G21+N21+U21,IF(R18=2,G21+N21,IF(R18=1,G21,0))),""),"")</f>
        <v/>
      </c>
      <c r="Z18" s="48"/>
      <c r="AA18" s="7" t="s">
        <v>28</v>
      </c>
    </row>
    <row r="19" spans="1:29">
      <c r="A19" s="5"/>
      <c r="B19" s="5"/>
      <c r="C19" s="47" t="s">
        <v>41</v>
      </c>
      <c r="D19" s="48"/>
      <c r="E19" s="48"/>
      <c r="F19" s="68"/>
      <c r="G19" s="61" t="s">
        <v>37</v>
      </c>
      <c r="H19" s="61"/>
      <c r="I19" s="61"/>
      <c r="J19" s="61"/>
      <c r="K19" s="61"/>
      <c r="L19" s="61"/>
      <c r="M19" s="61"/>
      <c r="N19" s="61" t="s">
        <v>38</v>
      </c>
      <c r="O19" s="61"/>
      <c r="P19" s="61"/>
      <c r="Q19" s="61"/>
      <c r="R19" s="63"/>
      <c r="S19" s="63"/>
      <c r="T19" s="63"/>
      <c r="U19" s="61" t="s">
        <v>39</v>
      </c>
      <c r="V19" s="61"/>
      <c r="W19" s="61"/>
      <c r="X19" s="61"/>
      <c r="Y19" s="61"/>
      <c r="Z19" s="61"/>
      <c r="AA19" s="61"/>
    </row>
    <row r="20" spans="1:29">
      <c r="A20" s="5"/>
      <c r="B20" s="5"/>
      <c r="C20" s="47" t="s">
        <v>36</v>
      </c>
      <c r="D20" s="48"/>
      <c r="E20" s="48"/>
      <c r="F20" s="68"/>
      <c r="G20" s="45" t="str">
        <f>IF(実施申請書!G21&lt;&gt;0,実施申請書!G21,"")</f>
        <v/>
      </c>
      <c r="H20" s="46" t="str">
        <f>IF(実施申請書!H21&lt;&gt;0,実施申請書!H21,"")</f>
        <v/>
      </c>
      <c r="I20" s="46" t="str">
        <f>IF(実施申請書!I21&lt;&gt;0,実施申請書!I21,"")</f>
        <v/>
      </c>
      <c r="J20" s="46" t="str">
        <f>IF(実施申請書!J21&lt;&gt;0,実施申請書!J21,"")</f>
        <v/>
      </c>
      <c r="K20" s="46" t="str">
        <f>IF(実施申請書!K21&lt;&gt;0,実施申請書!K21,"")</f>
        <v/>
      </c>
      <c r="L20" s="46" t="str">
        <f>IF(実施申請書!L21&lt;&gt;0,実施申請書!L21,"")</f>
        <v/>
      </c>
      <c r="M20" s="62" t="str">
        <f>IF(実施申請書!M21&lt;&gt;0,実施申請書!M21,"")</f>
        <v/>
      </c>
      <c r="N20" s="45" t="str">
        <f>IF(実施申請書!N21&lt;&gt;0,実施申請書!N21,"")</f>
        <v/>
      </c>
      <c r="O20" s="46" t="str">
        <f>IF(実施申請書!O21&lt;&gt;0,実施申請書!O21,"")</f>
        <v/>
      </c>
      <c r="P20" s="46" t="str">
        <f>IF(実施申請書!P21&lt;&gt;0,実施申請書!P21,"")</f>
        <v/>
      </c>
      <c r="Q20" s="46" t="str">
        <f>IF(実施申請書!Q21&lt;&gt;0,実施申請書!Q21,"")</f>
        <v/>
      </c>
      <c r="R20" s="46" t="str">
        <f>IF(実施申請書!R21&lt;&gt;0,実施申請書!R21,"")</f>
        <v/>
      </c>
      <c r="S20" s="46" t="str">
        <f>IF(実施申請書!S21&lt;&gt;0,実施申請書!S21,"")</f>
        <v/>
      </c>
      <c r="T20" s="62" t="str">
        <f>IF(実施申請書!T21&lt;&gt;0,実施申請書!T21,"")</f>
        <v/>
      </c>
      <c r="U20" s="45" t="str">
        <f>IF(実施申請書!U21&lt;&gt;0,実施申請書!U21,"")</f>
        <v/>
      </c>
      <c r="V20" s="46" t="str">
        <f>IF(実施申請書!V21&lt;&gt;0,実施申請書!V21,"")</f>
        <v/>
      </c>
      <c r="W20" s="46" t="str">
        <f>IF(実施申請書!W21&lt;&gt;0,実施申請書!W21,"")</f>
        <v/>
      </c>
      <c r="X20" s="46" t="str">
        <f>IF(実施申請書!X21&lt;&gt;0,実施申請書!X21,"")</f>
        <v/>
      </c>
      <c r="Y20" s="46" t="str">
        <f>IF(実施申請書!Y21&lt;&gt;0,実施申請書!Y21,"")</f>
        <v/>
      </c>
      <c r="Z20" s="46" t="str">
        <f>IF(実施申請書!Z21&lt;&gt;0,実施申請書!Z21,"")</f>
        <v/>
      </c>
      <c r="AA20" s="62" t="str">
        <f>IF(実施申請書!AA21&lt;&gt;0,実施申請書!AA21,"")</f>
        <v/>
      </c>
    </row>
    <row r="21" spans="1:29">
      <c r="A21" s="5"/>
      <c r="B21" s="5"/>
      <c r="C21" s="47" t="s">
        <v>34</v>
      </c>
      <c r="D21" s="48"/>
      <c r="E21" s="48"/>
      <c r="F21" s="68"/>
      <c r="G21" s="66" t="str">
        <f>IF(実施申請書!G22&lt;&gt;0,実施申請書!G22,"")</f>
        <v/>
      </c>
      <c r="H21" s="67" t="str">
        <f>IF(実施申請書!H22&lt;&gt;0,実施申請書!H22,"")</f>
        <v/>
      </c>
      <c r="I21" s="67" t="str">
        <f>IF(実施申請書!I22&lt;&gt;0,実施申請書!I22,"")</f>
        <v/>
      </c>
      <c r="J21" s="67" t="str">
        <f>IF(実施申請書!J22&lt;&gt;0,実施申請書!J22,"")</f>
        <v/>
      </c>
      <c r="K21" s="67" t="str">
        <f>IF(実施申請書!K22&lt;&gt;0,実施申請書!K22,"")</f>
        <v/>
      </c>
      <c r="L21" s="67" t="str">
        <f>IF(実施申請書!L22&lt;&gt;0,実施申請書!L22,"")</f>
        <v/>
      </c>
      <c r="M21" s="19" t="s">
        <v>28</v>
      </c>
      <c r="N21" s="66" t="str">
        <f>IF(実施申請書!N22&lt;&gt;0,実施申請書!N22,"")</f>
        <v/>
      </c>
      <c r="O21" s="67" t="str">
        <f>IF(実施申請書!O22&lt;&gt;0,実施申請書!O22,"")</f>
        <v/>
      </c>
      <c r="P21" s="67" t="str">
        <f>IF(実施申請書!P22&lt;&gt;0,実施申請書!P22,"")</f>
        <v/>
      </c>
      <c r="Q21" s="67" t="str">
        <f>IF(実施申請書!Q22&lt;&gt;0,実施申請書!Q22,"")</f>
        <v/>
      </c>
      <c r="R21" s="67" t="str">
        <f>IF(実施申請書!R22&lt;&gt;0,実施申請書!R22,"")</f>
        <v/>
      </c>
      <c r="S21" s="67" t="str">
        <f>IF(実施申請書!S22&lt;&gt;0,実施申請書!S22,"")</f>
        <v/>
      </c>
      <c r="T21" s="20" t="s">
        <v>28</v>
      </c>
      <c r="U21" s="66" t="str">
        <f>IF(実施申請書!U22&lt;&gt;0,実施申請書!U22,"")</f>
        <v/>
      </c>
      <c r="V21" s="67" t="str">
        <f>IF(実施申請書!V22&lt;&gt;0,実施申請書!V22,"")</f>
        <v/>
      </c>
      <c r="W21" s="67" t="str">
        <f>IF(実施申請書!W22&lt;&gt;0,実施申請書!W22,"")</f>
        <v/>
      </c>
      <c r="X21" s="67" t="str">
        <f>IF(実施申請書!X22&lt;&gt;0,実施申請書!X22,"")</f>
        <v/>
      </c>
      <c r="Y21" s="67" t="str">
        <f>IF(実施申請書!Y22&lt;&gt;0,実施申請書!Y22,"")</f>
        <v/>
      </c>
      <c r="Z21" s="67" t="str">
        <f>IF(実施申請書!Z22&lt;&gt;0,実施申請書!Z22,"")</f>
        <v/>
      </c>
      <c r="AA21" s="20" t="s">
        <v>28</v>
      </c>
    </row>
    <row r="22" spans="1:29">
      <c r="A22" s="5"/>
      <c r="B22" s="5"/>
    </row>
    <row r="23" spans="1:29">
      <c r="A23" s="42" t="s">
        <v>18</v>
      </c>
      <c r="B23" s="42"/>
      <c r="C23" s="74" t="s">
        <v>13</v>
      </c>
      <c r="D23" s="74"/>
      <c r="E23" s="74"/>
      <c r="F23" s="74"/>
      <c r="G23" s="74"/>
      <c r="H23" s="74"/>
      <c r="I23" s="81" t="str">
        <f>IF(実施申請書!I26&lt;&gt;0,実施申請書!I26,"")</f>
        <v/>
      </c>
      <c r="J23" s="82" t="str">
        <f>IF(実施申請書!J25&lt;&gt;0,実施申請書!J25,"")</f>
        <v/>
      </c>
      <c r="K23" s="11"/>
      <c r="L23" s="12"/>
      <c r="M23" s="12"/>
      <c r="N23" s="12"/>
      <c r="O23" s="12"/>
      <c r="P23" s="12"/>
      <c r="Q23" s="12"/>
      <c r="R23" s="12"/>
      <c r="S23" s="12"/>
      <c r="T23" s="12"/>
      <c r="U23" s="12"/>
      <c r="V23" s="12"/>
      <c r="W23" s="12"/>
      <c r="X23" s="12"/>
      <c r="Y23" s="12"/>
    </row>
    <row r="24" spans="1:29">
      <c r="A24" s="5"/>
      <c r="B24" s="5"/>
      <c r="C24" s="61" t="s">
        <v>30</v>
      </c>
      <c r="D24" s="61"/>
      <c r="E24" s="61"/>
      <c r="F24" s="61"/>
      <c r="G24" s="61"/>
      <c r="H24" s="61"/>
      <c r="I24" s="61"/>
      <c r="J24" s="61"/>
      <c r="K24" s="61" t="s">
        <v>14</v>
      </c>
      <c r="L24" s="61"/>
      <c r="M24" s="61"/>
      <c r="N24" s="61"/>
      <c r="O24" s="61"/>
      <c r="P24" s="61"/>
      <c r="Q24" s="61"/>
      <c r="R24" s="61"/>
      <c r="S24" s="61"/>
      <c r="T24" s="61"/>
      <c r="U24" s="61"/>
      <c r="V24" s="61" t="s">
        <v>33</v>
      </c>
      <c r="W24" s="61"/>
      <c r="X24" s="61"/>
      <c r="Y24" s="61"/>
    </row>
    <row r="25" spans="1:29">
      <c r="A25" s="5"/>
      <c r="B25" s="5"/>
      <c r="C25" s="45" t="str">
        <f>IF(実施申請書!C28&lt;&gt;0,実施申請書!C28,"")</f>
        <v/>
      </c>
      <c r="D25" s="46" t="str">
        <f>IF(実施申請書!D27&lt;&gt;0,実施申請書!D27,"")</f>
        <v/>
      </c>
      <c r="E25" s="46" t="str">
        <f>IF(実施申請書!E28&lt;&gt;0,実施申請書!E28,"")</f>
        <v/>
      </c>
      <c r="F25" s="46" t="str">
        <f>IF(実施申請書!F27&lt;&gt;0,実施申請書!F27,"")</f>
        <v/>
      </c>
      <c r="G25" s="46" t="str">
        <f>IF(実施申請書!G28&lt;&gt;0,実施申請書!G28,"")</f>
        <v/>
      </c>
      <c r="H25" s="46" t="str">
        <f>IF(実施申請書!H27&lt;&gt;0,実施申請書!H27,"")</f>
        <v/>
      </c>
      <c r="I25" s="46" t="str">
        <f>IF(実施申請書!I28&lt;&gt;0,実施申請書!I28,"")</f>
        <v/>
      </c>
      <c r="J25" s="62" t="str">
        <f>IF(実施申請書!J27&lt;&gt;0,実施申請書!J27,"")</f>
        <v/>
      </c>
      <c r="K25" s="45" t="str">
        <f>IF(実施申請書!K28&lt;&gt;0,実施申請書!K28,"")</f>
        <v/>
      </c>
      <c r="L25" s="46" t="str">
        <f>IF(実施申請書!L27&lt;&gt;0,実施申請書!L27,"")</f>
        <v/>
      </c>
      <c r="M25" s="46" t="str">
        <f>IF(実施申請書!M28&lt;&gt;0,実施申請書!M28,"")</f>
        <v/>
      </c>
      <c r="N25" s="46" t="str">
        <f>IF(実施申請書!N27&lt;&gt;0,実施申請書!N27,"")</f>
        <v/>
      </c>
      <c r="O25" s="44" t="s">
        <v>31</v>
      </c>
      <c r="P25" s="44"/>
      <c r="Q25" s="46" t="str">
        <f>IF(実施申請書!Q28&lt;&gt;0,実施申請書!Q28,"")</f>
        <v/>
      </c>
      <c r="R25" s="46" t="str">
        <f>IF(実施申請書!R27&lt;&gt;0,実施申請書!R27,"")</f>
        <v/>
      </c>
      <c r="S25" s="46" t="str">
        <f>IF(実施申請書!S28&lt;&gt;0,実施申請書!S28,"")</f>
        <v/>
      </c>
      <c r="T25" s="46" t="str">
        <f>IF(実施申請書!T27&lt;&gt;0,実施申請書!T27,"")</f>
        <v/>
      </c>
      <c r="U25" s="6" t="s">
        <v>32</v>
      </c>
      <c r="V25" s="45" t="str">
        <f>IF(実施申請書!V28&lt;&gt;0,実施申請書!V28,"")</f>
        <v/>
      </c>
      <c r="W25" s="46" t="str">
        <f>IF(実施申請書!W27&lt;&gt;0,実施申請書!W27,"")</f>
        <v/>
      </c>
      <c r="X25" s="46" t="str">
        <f>IF(実施申請書!X28&lt;&gt;0,実施申請書!X28,"")</f>
        <v/>
      </c>
      <c r="Y25" s="62" t="str">
        <f>IF(実施申請書!Y27&lt;&gt;0,実施申請書!Y27,"")</f>
        <v/>
      </c>
    </row>
    <row r="26" spans="1:29">
      <c r="A26" s="5"/>
      <c r="B26" s="5"/>
      <c r="C26" s="45" t="str">
        <f>IF(実施申請書!C29&lt;&gt;0,実施申請書!C29,"")</f>
        <v/>
      </c>
      <c r="D26" s="46" t="str">
        <f>IF(実施申請書!D28&lt;&gt;0,実施申請書!D28,"")</f>
        <v/>
      </c>
      <c r="E26" s="46" t="str">
        <f>IF(実施申請書!E29&lt;&gt;0,実施申請書!E29,"")</f>
        <v/>
      </c>
      <c r="F26" s="46" t="str">
        <f>IF(実施申請書!F28&lt;&gt;0,実施申請書!F28,"")</f>
        <v/>
      </c>
      <c r="G26" s="46" t="str">
        <f>IF(実施申請書!G29&lt;&gt;0,実施申請書!G29,"")</f>
        <v/>
      </c>
      <c r="H26" s="46" t="str">
        <f>IF(実施申請書!H28&lt;&gt;0,実施申請書!H28,"")</f>
        <v/>
      </c>
      <c r="I26" s="46" t="str">
        <f>IF(実施申請書!I29&lt;&gt;0,実施申請書!I29,"")</f>
        <v/>
      </c>
      <c r="J26" s="62" t="str">
        <f>IF(実施申請書!J28&lt;&gt;0,実施申請書!J28,"")</f>
        <v/>
      </c>
      <c r="K26" s="45" t="str">
        <f>IF(実施申請書!K29&lt;&gt;0,実施申請書!K29,"")</f>
        <v/>
      </c>
      <c r="L26" s="46" t="str">
        <f>IF(実施申請書!L28&lt;&gt;0,実施申請書!L28,"")</f>
        <v/>
      </c>
      <c r="M26" s="46" t="str">
        <f>IF(実施申請書!M29&lt;&gt;0,実施申請書!M29,"")</f>
        <v/>
      </c>
      <c r="N26" s="46" t="str">
        <f>IF(実施申請書!N28&lt;&gt;0,実施申請書!N28,"")</f>
        <v/>
      </c>
      <c r="O26" s="44" t="s">
        <v>31</v>
      </c>
      <c r="P26" s="44"/>
      <c r="Q26" s="46" t="str">
        <f>IF(実施申請書!Q29&lt;&gt;0,実施申請書!Q29,"")</f>
        <v/>
      </c>
      <c r="R26" s="46" t="str">
        <f>IF(実施申請書!R28&lt;&gt;0,実施申請書!R28,"")</f>
        <v/>
      </c>
      <c r="S26" s="46" t="str">
        <f>IF(実施申請書!S29&lt;&gt;0,実施申請書!S29,"")</f>
        <v/>
      </c>
      <c r="T26" s="46" t="str">
        <f>IF(実施申請書!T28&lt;&gt;0,実施申請書!T28,"")</f>
        <v/>
      </c>
      <c r="U26" s="6" t="s">
        <v>32</v>
      </c>
      <c r="V26" s="45" t="str">
        <f>IF(実施申請書!V29&lt;&gt;0,実施申請書!V29,"")</f>
        <v/>
      </c>
      <c r="W26" s="46" t="str">
        <f>IF(実施申請書!W28&lt;&gt;0,実施申請書!W28,"")</f>
        <v/>
      </c>
      <c r="X26" s="46" t="str">
        <f>IF(実施申請書!X29&lt;&gt;0,実施申請書!X29,"")</f>
        <v/>
      </c>
      <c r="Y26" s="62" t="str">
        <f>IF(実施申請書!Y28&lt;&gt;0,実施申請書!Y28,"")</f>
        <v/>
      </c>
    </row>
    <row r="27" spans="1:29">
      <c r="A27" s="5"/>
      <c r="B27" s="5"/>
    </row>
    <row r="28" spans="1:29">
      <c r="A28" s="42" t="s">
        <v>23</v>
      </c>
      <c r="B28" s="42"/>
      <c r="C28" s="47" t="s">
        <v>25</v>
      </c>
      <c r="D28" s="48"/>
      <c r="E28" s="48"/>
      <c r="F28" s="48"/>
      <c r="G28" s="48"/>
      <c r="H28" s="72" t="str">
        <f>IF(AND(H29="",H30=""),"",IF(H29="",H30,IF(H30="",H29,H29+H30)))</f>
        <v/>
      </c>
      <c r="I28" s="72"/>
      <c r="J28" s="10" t="s">
        <v>28</v>
      </c>
      <c r="K28" s="11"/>
      <c r="L28" s="51" t="s">
        <v>70</v>
      </c>
      <c r="M28" s="52"/>
      <c r="N28" s="52"/>
      <c r="O28" s="52"/>
      <c r="P28" s="52"/>
      <c r="Q28" s="52"/>
      <c r="R28" s="52"/>
      <c r="S28" s="53" t="str">
        <f>IF(実施申請書!S31&lt;&gt;0,実施申請書!S31,"")</f>
        <v/>
      </c>
      <c r="T28" s="54"/>
      <c r="U28" s="54"/>
      <c r="V28" s="54"/>
      <c r="W28" s="54"/>
      <c r="X28" s="54"/>
      <c r="Y28" s="54"/>
      <c r="Z28" s="54"/>
      <c r="AA28" s="54"/>
      <c r="AB28" s="22" t="s">
        <v>67</v>
      </c>
    </row>
    <row r="29" spans="1:29">
      <c r="A29" s="5"/>
      <c r="B29" s="5"/>
      <c r="D29" s="47" t="s">
        <v>15</v>
      </c>
      <c r="E29" s="48"/>
      <c r="F29" s="48"/>
      <c r="G29" s="48"/>
      <c r="H29" s="54" t="str">
        <f>IF(実施申請書!H32&lt;&gt;0,実施申請書!H32,"")</f>
        <v/>
      </c>
      <c r="I29" s="54" t="str">
        <f>IF(実施申請書!I31&lt;&gt;0,実施申請書!I31,"")</f>
        <v/>
      </c>
      <c r="J29" s="10" t="s">
        <v>28</v>
      </c>
      <c r="K29" s="11"/>
      <c r="L29" s="51" t="s">
        <v>71</v>
      </c>
      <c r="M29" s="52"/>
      <c r="N29" s="52"/>
      <c r="O29" s="52"/>
      <c r="P29" s="52"/>
      <c r="Q29" s="52"/>
      <c r="R29" s="52"/>
      <c r="S29" s="53" t="str">
        <f>IF(実施申請書!S32&lt;&gt;0,実施申請書!S32,"")</f>
        <v/>
      </c>
      <c r="T29" s="54"/>
      <c r="U29" s="54"/>
      <c r="V29" s="54"/>
      <c r="W29" s="54"/>
      <c r="X29" s="54"/>
      <c r="Y29" s="54"/>
      <c r="Z29" s="54"/>
      <c r="AA29" s="54"/>
      <c r="AB29" s="55"/>
    </row>
    <row r="30" spans="1:29">
      <c r="A30" s="5"/>
      <c r="B30" s="5"/>
      <c r="D30" s="47" t="s">
        <v>16</v>
      </c>
      <c r="E30" s="48"/>
      <c r="F30" s="48"/>
      <c r="G30" s="48"/>
      <c r="H30" s="54" t="str">
        <f>IF(実施申請書!H33&lt;&gt;0,実施申請書!H33,"")</f>
        <v/>
      </c>
      <c r="I30" s="54" t="str">
        <f>IF(実施申請書!I32&lt;&gt;0,実施申請書!I32,"")</f>
        <v/>
      </c>
      <c r="J30" s="10" t="s">
        <v>28</v>
      </c>
      <c r="K30" s="13"/>
      <c r="L30" s="8"/>
      <c r="M30" s="8"/>
      <c r="N30" s="8"/>
      <c r="O30" s="8"/>
      <c r="P30" s="49" t="s">
        <v>69</v>
      </c>
      <c r="Q30" s="49"/>
      <c r="R30" s="49"/>
      <c r="S30" s="49"/>
      <c r="T30" s="49"/>
      <c r="U30" s="49"/>
      <c r="V30" s="49"/>
      <c r="W30" s="49"/>
      <c r="X30" s="49"/>
      <c r="Y30" s="49"/>
      <c r="Z30" s="49"/>
      <c r="AA30" s="49"/>
      <c r="AB30" s="49"/>
      <c r="AC30" s="49"/>
    </row>
    <row r="31" spans="1:29">
      <c r="A31" s="5"/>
      <c r="B31" s="5"/>
      <c r="D31" s="47" t="s">
        <v>26</v>
      </c>
      <c r="E31" s="48"/>
      <c r="F31" s="48"/>
      <c r="G31" s="48"/>
      <c r="H31" s="54" t="str">
        <f>IF(実施申請書!H34&lt;&gt;0,実施申請書!H34,"")</f>
        <v/>
      </c>
      <c r="I31" s="54" t="str">
        <f>IF(実施申請書!I33&lt;&gt;0,実施申請書!I33,"")</f>
        <v/>
      </c>
      <c r="J31" s="48" t="s">
        <v>27</v>
      </c>
      <c r="K31" s="48"/>
      <c r="L31" s="48" t="str">
        <f>$H$28</f>
        <v/>
      </c>
      <c r="M31" s="48"/>
      <c r="N31" s="10" t="s">
        <v>24</v>
      </c>
      <c r="O31" s="7"/>
      <c r="P31" s="60" t="s">
        <v>55</v>
      </c>
      <c r="Q31" s="60"/>
      <c r="R31" s="60"/>
      <c r="S31" s="60"/>
      <c r="T31" s="60"/>
      <c r="U31" s="60"/>
      <c r="V31" s="60"/>
      <c r="W31" s="60"/>
      <c r="X31" s="60"/>
      <c r="Y31" s="60"/>
      <c r="Z31" s="60"/>
      <c r="AA31" s="60"/>
      <c r="AB31" s="60"/>
      <c r="AC31" s="60"/>
    </row>
    <row r="32" spans="1:29">
      <c r="A32" s="5"/>
      <c r="B32" s="5"/>
      <c r="P32" s="50" t="s">
        <v>68</v>
      </c>
      <c r="Q32" s="50"/>
      <c r="R32" s="50"/>
      <c r="S32" s="50"/>
      <c r="T32" s="50"/>
      <c r="U32" s="50"/>
      <c r="V32" s="50"/>
      <c r="W32" s="50"/>
      <c r="X32" s="50"/>
      <c r="Y32" s="50"/>
      <c r="Z32" s="50"/>
      <c r="AA32" s="50"/>
      <c r="AB32" s="50"/>
      <c r="AC32" s="50"/>
    </row>
    <row r="33" spans="1:29">
      <c r="A33" s="42" t="s">
        <v>47</v>
      </c>
      <c r="B33" s="42"/>
      <c r="C33" s="43" t="s">
        <v>21</v>
      </c>
      <c r="D33" s="43"/>
      <c r="E33" s="43"/>
      <c r="F33" s="43"/>
      <c r="G33" s="43"/>
      <c r="H33" s="79" t="str">
        <f>IF(実施申請書!H36&lt;&gt;0,実施申請書!H36,"")</f>
        <v/>
      </c>
      <c r="I33" s="80" t="str">
        <f>IF(実施申請書!I35&lt;&gt;0,実施申請書!I35,"")</f>
        <v/>
      </c>
      <c r="J33" s="80" t="str">
        <f>IF(実施申請書!J36&lt;&gt;0,実施申請書!J36,"")</f>
        <v/>
      </c>
      <c r="K33" s="80" t="str">
        <f>IF(実施申請書!K35&lt;&gt;0,実施申請書!K35,"")</f>
        <v/>
      </c>
      <c r="L33" s="7" t="s">
        <v>17</v>
      </c>
      <c r="M33" s="4" t="s">
        <v>20</v>
      </c>
    </row>
    <row r="34" spans="1:29">
      <c r="A34" s="5"/>
      <c r="B34" s="5"/>
      <c r="C34" s="43" t="s">
        <v>11</v>
      </c>
      <c r="D34" s="43"/>
      <c r="E34" s="43"/>
      <c r="F34" s="43"/>
      <c r="G34" s="43"/>
      <c r="H34" s="77" t="str">
        <f>IF(H28="","",H28*3300)</f>
        <v/>
      </c>
      <c r="I34" s="78"/>
      <c r="J34" s="78"/>
      <c r="K34" s="78"/>
      <c r="L34" s="7" t="s">
        <v>17</v>
      </c>
      <c r="M34" s="4" t="s">
        <v>62</v>
      </c>
    </row>
    <row r="35" spans="1:29">
      <c r="A35" s="5"/>
      <c r="B35" s="5"/>
      <c r="C35" s="43" t="s">
        <v>63</v>
      </c>
      <c r="D35" s="43"/>
      <c r="E35" s="43"/>
      <c r="F35" s="43"/>
      <c r="G35" s="43"/>
      <c r="H35" s="77" t="str">
        <f>IFERROR(IF(H34="","",IF(H33-H34&gt;0,H33-H34,0)),"")</f>
        <v/>
      </c>
      <c r="I35" s="78"/>
      <c r="J35" s="78"/>
      <c r="K35" s="78"/>
      <c r="L35" s="7" t="s">
        <v>17</v>
      </c>
      <c r="M35" s="4" t="s">
        <v>43</v>
      </c>
    </row>
    <row r="36" spans="1:29">
      <c r="A36" s="42"/>
      <c r="B36" s="42"/>
      <c r="C36" s="43" t="s">
        <v>48</v>
      </c>
      <c r="D36" s="43"/>
      <c r="E36" s="43"/>
      <c r="F36" s="43"/>
      <c r="G36" s="43"/>
      <c r="H36" s="56" t="str">
        <f>IFERROR(IF(H34="","",IF(H33-H34&gt;0,H34,H33)),"")</f>
        <v/>
      </c>
      <c r="I36" s="57"/>
      <c r="J36" s="57"/>
      <c r="K36" s="57"/>
      <c r="L36" s="7" t="s">
        <v>17</v>
      </c>
      <c r="M36" s="58" t="s">
        <v>49</v>
      </c>
      <c r="N36" s="59"/>
      <c r="O36" s="59"/>
      <c r="P36" s="59"/>
      <c r="Q36" s="59"/>
      <c r="R36" s="59"/>
      <c r="S36" s="59"/>
      <c r="T36" s="59"/>
      <c r="U36" s="59"/>
      <c r="V36" s="59"/>
      <c r="W36" s="59"/>
      <c r="X36" s="59"/>
      <c r="Y36" s="59"/>
      <c r="Z36" s="59"/>
      <c r="AA36" s="59"/>
      <c r="AB36" s="59"/>
      <c r="AC36" s="59"/>
    </row>
    <row r="37" spans="1:29">
      <c r="A37" s="5"/>
      <c r="B37" s="5"/>
    </row>
    <row r="38" spans="1:29">
      <c r="A38" s="42" t="s">
        <v>19</v>
      </c>
      <c r="B38" s="42"/>
      <c r="C38" s="59" t="s">
        <v>50</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row>
    <row r="40" spans="1:29">
      <c r="A40" s="75" t="s">
        <v>61</v>
      </c>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row>
  </sheetData>
  <sheetProtection sheet="1" objects="1" scenarios="1"/>
  <mergeCells count="88">
    <mergeCell ref="A40:AC40"/>
    <mergeCell ref="C15:F15"/>
    <mergeCell ref="R4:U4"/>
    <mergeCell ref="V4:W4"/>
    <mergeCell ref="R5:U5"/>
    <mergeCell ref="V5:AC5"/>
    <mergeCell ref="R6:U6"/>
    <mergeCell ref="V6:AC6"/>
    <mergeCell ref="A10:B10"/>
    <mergeCell ref="C10:F10"/>
    <mergeCell ref="G10:Q10"/>
    <mergeCell ref="C11:F11"/>
    <mergeCell ref="G11:Q11"/>
    <mergeCell ref="A15:B15"/>
    <mergeCell ref="U19:AA19"/>
    <mergeCell ref="C12:F12"/>
    <mergeCell ref="Y18:Z18"/>
    <mergeCell ref="G15:H15"/>
    <mergeCell ref="A17:B17"/>
    <mergeCell ref="C19:F19"/>
    <mergeCell ref="G19:M19"/>
    <mergeCell ref="N19:T19"/>
    <mergeCell ref="C18:F18"/>
    <mergeCell ref="G18:O18"/>
    <mergeCell ref="R18:S18"/>
    <mergeCell ref="U18:X18"/>
    <mergeCell ref="N20:T20"/>
    <mergeCell ref="U20:AA20"/>
    <mergeCell ref="C21:F21"/>
    <mergeCell ref="G21:L21"/>
    <mergeCell ref="N21:S21"/>
    <mergeCell ref="U21:Z21"/>
    <mergeCell ref="A23:B23"/>
    <mergeCell ref="C23:H23"/>
    <mergeCell ref="I23:J23"/>
    <mergeCell ref="C20:F20"/>
    <mergeCell ref="G20:M20"/>
    <mergeCell ref="C24:J24"/>
    <mergeCell ref="K24:U24"/>
    <mergeCell ref="V24:Y24"/>
    <mergeCell ref="C25:J25"/>
    <mergeCell ref="K25:N25"/>
    <mergeCell ref="O25:P25"/>
    <mergeCell ref="Q25:T25"/>
    <mergeCell ref="V25:Y25"/>
    <mergeCell ref="C26:J26"/>
    <mergeCell ref="K26:N26"/>
    <mergeCell ref="O26:P26"/>
    <mergeCell ref="Q26:T26"/>
    <mergeCell ref="V26:Y26"/>
    <mergeCell ref="A28:B28"/>
    <mergeCell ref="C28:G28"/>
    <mergeCell ref="H28:I28"/>
    <mergeCell ref="D29:G29"/>
    <mergeCell ref="H29:I29"/>
    <mergeCell ref="A33:B33"/>
    <mergeCell ref="C33:G33"/>
    <mergeCell ref="H33:K33"/>
    <mergeCell ref="D30:G30"/>
    <mergeCell ref="H30:I30"/>
    <mergeCell ref="D31:G31"/>
    <mergeCell ref="H31:I31"/>
    <mergeCell ref="J31:K31"/>
    <mergeCell ref="M36:AC36"/>
    <mergeCell ref="A38:B38"/>
    <mergeCell ref="C38:AC38"/>
    <mergeCell ref="C34:G34"/>
    <mergeCell ref="H34:K34"/>
    <mergeCell ref="C35:G35"/>
    <mergeCell ref="H35:K35"/>
    <mergeCell ref="A36:B36"/>
    <mergeCell ref="C36:G36"/>
    <mergeCell ref="H36:K36"/>
    <mergeCell ref="R7:U7"/>
    <mergeCell ref="V7:AC7"/>
    <mergeCell ref="R8:U8"/>
    <mergeCell ref="V8:AC8"/>
    <mergeCell ref="C13:F13"/>
    <mergeCell ref="G13:Q13"/>
    <mergeCell ref="G12:Q12"/>
    <mergeCell ref="L28:R28"/>
    <mergeCell ref="S28:AA28"/>
    <mergeCell ref="L29:R29"/>
    <mergeCell ref="S29:AB29"/>
    <mergeCell ref="P32:AC32"/>
    <mergeCell ref="L31:M31"/>
    <mergeCell ref="P31:AC31"/>
    <mergeCell ref="P30:AC30"/>
  </mergeCells>
  <phoneticPr fontId="1"/>
  <conditionalFormatting sqref="C24:Y26">
    <cfRule type="expression" dxfId="4" priority="7">
      <formula>$I$23="無"</formula>
    </cfRule>
  </conditionalFormatting>
  <conditionalFormatting sqref="P31:AB31">
    <cfRule type="expression" dxfId="3" priority="4">
      <formula>$H$28-$H$29-$H$30=$H$31</formula>
    </cfRule>
  </conditionalFormatting>
  <conditionalFormatting sqref="P30:AC30">
    <cfRule type="expression" dxfId="2" priority="2">
      <formula>AND($H$28="",$S$28="")</formula>
    </cfRule>
    <cfRule type="expression" dxfId="1" priority="3">
      <formula>AND($H$28&gt;0,$S$28="")</formula>
    </cfRule>
  </conditionalFormatting>
  <conditionalFormatting sqref="P31:AC31">
    <cfRule type="expression" dxfId="0" priority="1">
      <formula>AND($H$31="",$H$28&lt;&gt;"")</formula>
    </cfRule>
  </conditionalFormatting>
  <dataValidations count="7">
    <dataValidation operator="greaterThanOrEqual" allowBlank="1" showInputMessage="1" showErrorMessage="1" sqref="M21 T21 AA21"/>
    <dataValidation type="whole" operator="greaterThanOrEqual" allowBlank="1" showInputMessage="1" showErrorMessage="1" sqref="U21 G21 N21">
      <formula1>1</formula1>
    </dataValidation>
    <dataValidation type="list" allowBlank="1" showInputMessage="1" showErrorMessage="1" sqref="G20:AA20">
      <formula1>"大型,中型,小型"</formula1>
    </dataValidation>
    <dataValidation type="list" allowBlank="1" showInputMessage="1" showErrorMessage="1" sqref="R18">
      <formula1>"1,2,3"</formula1>
    </dataValidation>
    <dataValidation type="list" allowBlank="1" showInputMessage="1" showErrorMessage="1" sqref="V25:X26 Z25:AC26 AD23:AD24">
      <formula1>"往復,片道"</formula1>
    </dataValidation>
    <dataValidation type="list" allowBlank="1" showInputMessage="1" showErrorMessage="1" sqref="C25:H26">
      <formula1>"長崎自動車道,西九州自動車道,厳木多久有料道路"</formula1>
    </dataValidation>
    <dataValidation type="list" allowBlank="1" showInputMessage="1" showErrorMessage="1" sqref="I23:J23">
      <formula1>"有,無"</formula1>
    </dataValidation>
  </dataValidations>
  <printOptions horizontalCentered="1" verticalCentered="1"/>
  <pageMargins left="0.23622047244094491" right="0.23622047244094491" top="0.15748031496062992" bottom="0.15748031496062992" header="0.11811023622047245" footer="0.1181102362204724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view="pageBreakPreview" zoomScaleNormal="100" zoomScaleSheetLayoutView="100" workbookViewId="0">
      <selection activeCell="G83" sqref="G83"/>
    </sheetView>
  </sheetViews>
  <sheetFormatPr defaultColWidth="3.875" defaultRowHeight="15" customHeight="1"/>
  <cols>
    <col min="1" max="1" width="2.5" style="4" customWidth="1"/>
    <col min="2" max="21" width="3.875" style="4"/>
    <col min="22" max="22" width="2.5" style="4" customWidth="1"/>
    <col min="23" max="16384" width="3.875" style="4"/>
  </cols>
  <sheetData>
    <row r="1" spans="1:22" ht="9.4" customHeight="1"/>
    <row r="2" spans="1:22" ht="21.4" customHeight="1" thickBot="1">
      <c r="A2" s="101" t="s">
        <v>54</v>
      </c>
      <c r="B2" s="101"/>
      <c r="C2" s="101"/>
      <c r="D2" s="101"/>
      <c r="E2" s="101"/>
      <c r="F2" s="101"/>
      <c r="G2" s="101"/>
      <c r="H2" s="101"/>
      <c r="I2" s="101"/>
      <c r="J2" s="101"/>
      <c r="K2" s="101"/>
      <c r="L2" s="101"/>
      <c r="M2" s="101"/>
      <c r="N2" s="101"/>
      <c r="O2" s="101"/>
      <c r="P2" s="101"/>
      <c r="Q2" s="101"/>
      <c r="R2" s="101"/>
      <c r="S2" s="101"/>
      <c r="T2" s="101"/>
      <c r="U2" s="101"/>
      <c r="V2" s="101"/>
    </row>
    <row r="3" spans="1:22" ht="15" customHeight="1">
      <c r="A3" s="2"/>
      <c r="B3" s="87" t="s">
        <v>25</v>
      </c>
      <c r="C3" s="88"/>
      <c r="D3" s="89" t="s">
        <v>52</v>
      </c>
      <c r="E3" s="89"/>
      <c r="F3" s="88"/>
      <c r="G3" s="87" t="s">
        <v>25</v>
      </c>
      <c r="H3" s="88"/>
      <c r="I3" s="89" t="s">
        <v>52</v>
      </c>
      <c r="J3" s="89"/>
      <c r="K3" s="88"/>
      <c r="L3" s="87" t="s">
        <v>25</v>
      </c>
      <c r="M3" s="88"/>
      <c r="N3" s="89" t="s">
        <v>52</v>
      </c>
      <c r="O3" s="89"/>
      <c r="P3" s="88"/>
      <c r="Q3" s="87" t="s">
        <v>25</v>
      </c>
      <c r="R3" s="88"/>
      <c r="S3" s="89" t="s">
        <v>52</v>
      </c>
      <c r="T3" s="89"/>
      <c r="U3" s="93"/>
    </row>
    <row r="4" spans="1:22" ht="15" customHeight="1">
      <c r="A4" s="2"/>
      <c r="B4" s="90">
        <v>1</v>
      </c>
      <c r="C4" s="91"/>
      <c r="D4" s="92">
        <f>B4*3300</f>
        <v>3300</v>
      </c>
      <c r="E4" s="92"/>
      <c r="F4" s="92"/>
      <c r="G4" s="90">
        <v>46</v>
      </c>
      <c r="H4" s="91"/>
      <c r="I4" s="92">
        <f>G4*3300</f>
        <v>151800</v>
      </c>
      <c r="J4" s="92"/>
      <c r="K4" s="92"/>
      <c r="L4" s="90">
        <v>91</v>
      </c>
      <c r="M4" s="91"/>
      <c r="N4" s="92">
        <f>L4*3300</f>
        <v>300300</v>
      </c>
      <c r="O4" s="92"/>
      <c r="P4" s="92"/>
      <c r="Q4" s="90">
        <v>136</v>
      </c>
      <c r="R4" s="91"/>
      <c r="S4" s="92">
        <f>Q4*3300</f>
        <v>448800</v>
      </c>
      <c r="T4" s="92"/>
      <c r="U4" s="94"/>
    </row>
    <row r="5" spans="1:22" ht="15" customHeight="1">
      <c r="A5" s="2"/>
      <c r="B5" s="83">
        <v>2</v>
      </c>
      <c r="C5" s="84"/>
      <c r="D5" s="85">
        <f t="shared" ref="D5:D25" si="0">B5*3300</f>
        <v>6600</v>
      </c>
      <c r="E5" s="85"/>
      <c r="F5" s="85"/>
      <c r="G5" s="83">
        <v>47</v>
      </c>
      <c r="H5" s="84"/>
      <c r="I5" s="85">
        <f t="shared" ref="I5:I48" si="1">G5*3300</f>
        <v>155100</v>
      </c>
      <c r="J5" s="85"/>
      <c r="K5" s="85"/>
      <c r="L5" s="83">
        <v>92</v>
      </c>
      <c r="M5" s="84"/>
      <c r="N5" s="85">
        <f t="shared" ref="N5:N48" si="2">L5*3300</f>
        <v>303600</v>
      </c>
      <c r="O5" s="85"/>
      <c r="P5" s="85"/>
      <c r="Q5" s="83">
        <v>137</v>
      </c>
      <c r="R5" s="84"/>
      <c r="S5" s="85">
        <f t="shared" ref="S5:S48" si="3">Q5*3300</f>
        <v>452100</v>
      </c>
      <c r="T5" s="85"/>
      <c r="U5" s="86"/>
    </row>
    <row r="6" spans="1:22" ht="15" customHeight="1">
      <c r="A6" s="2"/>
      <c r="B6" s="83">
        <v>3</v>
      </c>
      <c r="C6" s="84"/>
      <c r="D6" s="85">
        <f t="shared" si="0"/>
        <v>9900</v>
      </c>
      <c r="E6" s="85"/>
      <c r="F6" s="85"/>
      <c r="G6" s="83">
        <v>48</v>
      </c>
      <c r="H6" s="84"/>
      <c r="I6" s="85">
        <f t="shared" si="1"/>
        <v>158400</v>
      </c>
      <c r="J6" s="85"/>
      <c r="K6" s="85"/>
      <c r="L6" s="83">
        <v>93</v>
      </c>
      <c r="M6" s="84"/>
      <c r="N6" s="85">
        <f t="shared" si="2"/>
        <v>306900</v>
      </c>
      <c r="O6" s="85"/>
      <c r="P6" s="85"/>
      <c r="Q6" s="83">
        <v>138</v>
      </c>
      <c r="R6" s="84"/>
      <c r="S6" s="85">
        <f t="shared" si="3"/>
        <v>455400</v>
      </c>
      <c r="T6" s="85"/>
      <c r="U6" s="86"/>
    </row>
    <row r="7" spans="1:22" ht="15" customHeight="1">
      <c r="A7" s="2"/>
      <c r="B7" s="83">
        <v>4</v>
      </c>
      <c r="C7" s="84"/>
      <c r="D7" s="85">
        <f t="shared" si="0"/>
        <v>13200</v>
      </c>
      <c r="E7" s="85"/>
      <c r="F7" s="85"/>
      <c r="G7" s="83">
        <v>49</v>
      </c>
      <c r="H7" s="84"/>
      <c r="I7" s="85">
        <f t="shared" si="1"/>
        <v>161700</v>
      </c>
      <c r="J7" s="85"/>
      <c r="K7" s="85"/>
      <c r="L7" s="83">
        <v>94</v>
      </c>
      <c r="M7" s="84"/>
      <c r="N7" s="85">
        <f t="shared" si="2"/>
        <v>310200</v>
      </c>
      <c r="O7" s="85"/>
      <c r="P7" s="85"/>
      <c r="Q7" s="83">
        <v>139</v>
      </c>
      <c r="R7" s="84"/>
      <c r="S7" s="85">
        <f t="shared" si="3"/>
        <v>458700</v>
      </c>
      <c r="T7" s="85"/>
      <c r="U7" s="86"/>
    </row>
    <row r="8" spans="1:22" ht="15" customHeight="1">
      <c r="A8" s="2"/>
      <c r="B8" s="83">
        <v>5</v>
      </c>
      <c r="C8" s="84"/>
      <c r="D8" s="85">
        <f t="shared" si="0"/>
        <v>16500</v>
      </c>
      <c r="E8" s="85"/>
      <c r="F8" s="85"/>
      <c r="G8" s="83">
        <v>50</v>
      </c>
      <c r="H8" s="84"/>
      <c r="I8" s="85">
        <f t="shared" si="1"/>
        <v>165000</v>
      </c>
      <c r="J8" s="85"/>
      <c r="K8" s="85"/>
      <c r="L8" s="83">
        <v>95</v>
      </c>
      <c r="M8" s="84"/>
      <c r="N8" s="85">
        <f t="shared" si="2"/>
        <v>313500</v>
      </c>
      <c r="O8" s="85"/>
      <c r="P8" s="85"/>
      <c r="Q8" s="83">
        <v>140</v>
      </c>
      <c r="R8" s="84"/>
      <c r="S8" s="85">
        <f t="shared" si="3"/>
        <v>462000</v>
      </c>
      <c r="T8" s="85"/>
      <c r="U8" s="86"/>
    </row>
    <row r="9" spans="1:22" ht="15" customHeight="1">
      <c r="A9" s="2"/>
      <c r="B9" s="83">
        <v>6</v>
      </c>
      <c r="C9" s="84"/>
      <c r="D9" s="85">
        <f t="shared" si="0"/>
        <v>19800</v>
      </c>
      <c r="E9" s="85"/>
      <c r="F9" s="85"/>
      <c r="G9" s="83">
        <v>51</v>
      </c>
      <c r="H9" s="84"/>
      <c r="I9" s="85">
        <f t="shared" si="1"/>
        <v>168300</v>
      </c>
      <c r="J9" s="85"/>
      <c r="K9" s="85"/>
      <c r="L9" s="83">
        <v>96</v>
      </c>
      <c r="M9" s="84"/>
      <c r="N9" s="85">
        <f t="shared" si="2"/>
        <v>316800</v>
      </c>
      <c r="O9" s="85"/>
      <c r="P9" s="85"/>
      <c r="Q9" s="83">
        <v>141</v>
      </c>
      <c r="R9" s="84"/>
      <c r="S9" s="85">
        <f t="shared" si="3"/>
        <v>465300</v>
      </c>
      <c r="T9" s="85"/>
      <c r="U9" s="86"/>
    </row>
    <row r="10" spans="1:22" ht="15" customHeight="1">
      <c r="A10" s="2"/>
      <c r="B10" s="83">
        <v>7</v>
      </c>
      <c r="C10" s="84"/>
      <c r="D10" s="85">
        <f t="shared" si="0"/>
        <v>23100</v>
      </c>
      <c r="E10" s="85"/>
      <c r="F10" s="85"/>
      <c r="G10" s="83">
        <v>52</v>
      </c>
      <c r="H10" s="84"/>
      <c r="I10" s="85">
        <f t="shared" si="1"/>
        <v>171600</v>
      </c>
      <c r="J10" s="85"/>
      <c r="K10" s="85"/>
      <c r="L10" s="83">
        <v>97</v>
      </c>
      <c r="M10" s="84"/>
      <c r="N10" s="85">
        <f t="shared" si="2"/>
        <v>320100</v>
      </c>
      <c r="O10" s="85"/>
      <c r="P10" s="85"/>
      <c r="Q10" s="83">
        <v>142</v>
      </c>
      <c r="R10" s="84"/>
      <c r="S10" s="85">
        <f t="shared" si="3"/>
        <v>468600</v>
      </c>
      <c r="T10" s="85"/>
      <c r="U10" s="86"/>
    </row>
    <row r="11" spans="1:22" ht="15" customHeight="1">
      <c r="A11" s="2"/>
      <c r="B11" s="83">
        <v>8</v>
      </c>
      <c r="C11" s="84"/>
      <c r="D11" s="85">
        <f t="shared" si="0"/>
        <v>26400</v>
      </c>
      <c r="E11" s="85"/>
      <c r="F11" s="85"/>
      <c r="G11" s="83">
        <v>53</v>
      </c>
      <c r="H11" s="84"/>
      <c r="I11" s="85">
        <f t="shared" si="1"/>
        <v>174900</v>
      </c>
      <c r="J11" s="85"/>
      <c r="K11" s="85"/>
      <c r="L11" s="83">
        <v>98</v>
      </c>
      <c r="M11" s="84"/>
      <c r="N11" s="85">
        <f t="shared" si="2"/>
        <v>323400</v>
      </c>
      <c r="O11" s="85"/>
      <c r="P11" s="85"/>
      <c r="Q11" s="83">
        <v>143</v>
      </c>
      <c r="R11" s="84"/>
      <c r="S11" s="85">
        <f t="shared" si="3"/>
        <v>471900</v>
      </c>
      <c r="T11" s="85"/>
      <c r="U11" s="86"/>
    </row>
    <row r="12" spans="1:22" ht="15" customHeight="1">
      <c r="A12" s="2"/>
      <c r="B12" s="83">
        <v>9</v>
      </c>
      <c r="C12" s="84"/>
      <c r="D12" s="85">
        <f t="shared" si="0"/>
        <v>29700</v>
      </c>
      <c r="E12" s="85"/>
      <c r="F12" s="85"/>
      <c r="G12" s="83">
        <v>54</v>
      </c>
      <c r="H12" s="84"/>
      <c r="I12" s="85">
        <f t="shared" si="1"/>
        <v>178200</v>
      </c>
      <c r="J12" s="85"/>
      <c r="K12" s="85"/>
      <c r="L12" s="83">
        <v>99</v>
      </c>
      <c r="M12" s="84"/>
      <c r="N12" s="85">
        <f t="shared" si="2"/>
        <v>326700</v>
      </c>
      <c r="O12" s="85"/>
      <c r="P12" s="85"/>
      <c r="Q12" s="83">
        <v>144</v>
      </c>
      <c r="R12" s="84"/>
      <c r="S12" s="85">
        <f t="shared" si="3"/>
        <v>475200</v>
      </c>
      <c r="T12" s="85"/>
      <c r="U12" s="86"/>
    </row>
    <row r="13" spans="1:22" ht="15" customHeight="1">
      <c r="A13" s="2"/>
      <c r="B13" s="83">
        <v>10</v>
      </c>
      <c r="C13" s="84"/>
      <c r="D13" s="85">
        <f t="shared" si="0"/>
        <v>33000</v>
      </c>
      <c r="E13" s="85"/>
      <c r="F13" s="85"/>
      <c r="G13" s="83">
        <v>55</v>
      </c>
      <c r="H13" s="84"/>
      <c r="I13" s="85">
        <f t="shared" si="1"/>
        <v>181500</v>
      </c>
      <c r="J13" s="85"/>
      <c r="K13" s="85"/>
      <c r="L13" s="83">
        <v>100</v>
      </c>
      <c r="M13" s="84"/>
      <c r="N13" s="85">
        <f t="shared" si="2"/>
        <v>330000</v>
      </c>
      <c r="O13" s="85"/>
      <c r="P13" s="85"/>
      <c r="Q13" s="83">
        <v>145</v>
      </c>
      <c r="R13" s="84"/>
      <c r="S13" s="85">
        <f t="shared" si="3"/>
        <v>478500</v>
      </c>
      <c r="T13" s="85"/>
      <c r="U13" s="86"/>
    </row>
    <row r="14" spans="1:22" ht="15" customHeight="1">
      <c r="A14" s="2"/>
      <c r="B14" s="83">
        <v>11</v>
      </c>
      <c r="C14" s="84"/>
      <c r="D14" s="85">
        <f t="shared" si="0"/>
        <v>36300</v>
      </c>
      <c r="E14" s="85"/>
      <c r="F14" s="85"/>
      <c r="G14" s="83">
        <v>56</v>
      </c>
      <c r="H14" s="84"/>
      <c r="I14" s="85">
        <f t="shared" si="1"/>
        <v>184800</v>
      </c>
      <c r="J14" s="85"/>
      <c r="K14" s="85"/>
      <c r="L14" s="83">
        <v>101</v>
      </c>
      <c r="M14" s="84"/>
      <c r="N14" s="85">
        <f t="shared" si="2"/>
        <v>333300</v>
      </c>
      <c r="O14" s="85"/>
      <c r="P14" s="85"/>
      <c r="Q14" s="83">
        <v>146</v>
      </c>
      <c r="R14" s="84"/>
      <c r="S14" s="85">
        <f t="shared" si="3"/>
        <v>481800</v>
      </c>
      <c r="T14" s="85"/>
      <c r="U14" s="86"/>
    </row>
    <row r="15" spans="1:22" ht="15" customHeight="1">
      <c r="A15" s="2"/>
      <c r="B15" s="83">
        <v>12</v>
      </c>
      <c r="C15" s="84"/>
      <c r="D15" s="85">
        <f t="shared" si="0"/>
        <v>39600</v>
      </c>
      <c r="E15" s="85"/>
      <c r="F15" s="85"/>
      <c r="G15" s="83">
        <v>57</v>
      </c>
      <c r="H15" s="84"/>
      <c r="I15" s="85">
        <f t="shared" si="1"/>
        <v>188100</v>
      </c>
      <c r="J15" s="85"/>
      <c r="K15" s="85"/>
      <c r="L15" s="83">
        <v>102</v>
      </c>
      <c r="M15" s="84"/>
      <c r="N15" s="85">
        <f t="shared" si="2"/>
        <v>336600</v>
      </c>
      <c r="O15" s="85"/>
      <c r="P15" s="85"/>
      <c r="Q15" s="83">
        <v>147</v>
      </c>
      <c r="R15" s="84"/>
      <c r="S15" s="85">
        <f t="shared" si="3"/>
        <v>485100</v>
      </c>
      <c r="T15" s="85"/>
      <c r="U15" s="86"/>
    </row>
    <row r="16" spans="1:22" ht="15" customHeight="1">
      <c r="A16" s="2"/>
      <c r="B16" s="83">
        <v>13</v>
      </c>
      <c r="C16" s="84"/>
      <c r="D16" s="85">
        <f t="shared" si="0"/>
        <v>42900</v>
      </c>
      <c r="E16" s="85"/>
      <c r="F16" s="85"/>
      <c r="G16" s="83">
        <v>58</v>
      </c>
      <c r="H16" s="84"/>
      <c r="I16" s="85">
        <f t="shared" si="1"/>
        <v>191400</v>
      </c>
      <c r="J16" s="85"/>
      <c r="K16" s="85"/>
      <c r="L16" s="83">
        <v>103</v>
      </c>
      <c r="M16" s="84"/>
      <c r="N16" s="85">
        <f t="shared" si="2"/>
        <v>339900</v>
      </c>
      <c r="O16" s="85"/>
      <c r="P16" s="85"/>
      <c r="Q16" s="83">
        <v>148</v>
      </c>
      <c r="R16" s="84"/>
      <c r="S16" s="85">
        <f t="shared" si="3"/>
        <v>488400</v>
      </c>
      <c r="T16" s="85"/>
      <c r="U16" s="86"/>
    </row>
    <row r="17" spans="1:21" ht="15" customHeight="1">
      <c r="A17" s="2"/>
      <c r="B17" s="83">
        <v>14</v>
      </c>
      <c r="C17" s="84"/>
      <c r="D17" s="85">
        <f t="shared" si="0"/>
        <v>46200</v>
      </c>
      <c r="E17" s="85"/>
      <c r="F17" s="85"/>
      <c r="G17" s="83">
        <v>59</v>
      </c>
      <c r="H17" s="84"/>
      <c r="I17" s="85">
        <f t="shared" si="1"/>
        <v>194700</v>
      </c>
      <c r="J17" s="85"/>
      <c r="K17" s="85"/>
      <c r="L17" s="83">
        <v>104</v>
      </c>
      <c r="M17" s="84"/>
      <c r="N17" s="85">
        <f t="shared" si="2"/>
        <v>343200</v>
      </c>
      <c r="O17" s="85"/>
      <c r="P17" s="85"/>
      <c r="Q17" s="83">
        <v>149</v>
      </c>
      <c r="R17" s="84"/>
      <c r="S17" s="85">
        <f t="shared" si="3"/>
        <v>491700</v>
      </c>
      <c r="T17" s="85"/>
      <c r="U17" s="86"/>
    </row>
    <row r="18" spans="1:21" ht="15" customHeight="1">
      <c r="A18" s="2"/>
      <c r="B18" s="83">
        <v>15</v>
      </c>
      <c r="C18" s="84"/>
      <c r="D18" s="85">
        <f t="shared" si="0"/>
        <v>49500</v>
      </c>
      <c r="E18" s="85"/>
      <c r="F18" s="85"/>
      <c r="G18" s="83">
        <v>60</v>
      </c>
      <c r="H18" s="84"/>
      <c r="I18" s="85">
        <f t="shared" si="1"/>
        <v>198000</v>
      </c>
      <c r="J18" s="85"/>
      <c r="K18" s="85"/>
      <c r="L18" s="83">
        <v>105</v>
      </c>
      <c r="M18" s="84"/>
      <c r="N18" s="85">
        <f t="shared" si="2"/>
        <v>346500</v>
      </c>
      <c r="O18" s="85"/>
      <c r="P18" s="85"/>
      <c r="Q18" s="83">
        <v>150</v>
      </c>
      <c r="R18" s="84"/>
      <c r="S18" s="85">
        <f t="shared" si="3"/>
        <v>495000</v>
      </c>
      <c r="T18" s="85"/>
      <c r="U18" s="86"/>
    </row>
    <row r="19" spans="1:21" ht="15" customHeight="1">
      <c r="A19" s="2"/>
      <c r="B19" s="83">
        <v>16</v>
      </c>
      <c r="C19" s="84"/>
      <c r="D19" s="85">
        <f t="shared" si="0"/>
        <v>52800</v>
      </c>
      <c r="E19" s="85"/>
      <c r="F19" s="85"/>
      <c r="G19" s="83">
        <v>61</v>
      </c>
      <c r="H19" s="84"/>
      <c r="I19" s="85">
        <f t="shared" si="1"/>
        <v>201300</v>
      </c>
      <c r="J19" s="85"/>
      <c r="K19" s="85"/>
      <c r="L19" s="83">
        <v>106</v>
      </c>
      <c r="M19" s="84"/>
      <c r="N19" s="85">
        <f t="shared" si="2"/>
        <v>349800</v>
      </c>
      <c r="O19" s="85"/>
      <c r="P19" s="85"/>
      <c r="Q19" s="83">
        <v>151</v>
      </c>
      <c r="R19" s="84"/>
      <c r="S19" s="85">
        <f t="shared" si="3"/>
        <v>498300</v>
      </c>
      <c r="T19" s="85"/>
      <c r="U19" s="86"/>
    </row>
    <row r="20" spans="1:21" ht="15" customHeight="1">
      <c r="A20" s="2"/>
      <c r="B20" s="83">
        <v>17</v>
      </c>
      <c r="C20" s="84"/>
      <c r="D20" s="85">
        <f t="shared" si="0"/>
        <v>56100</v>
      </c>
      <c r="E20" s="85"/>
      <c r="F20" s="85"/>
      <c r="G20" s="83">
        <v>62</v>
      </c>
      <c r="H20" s="84"/>
      <c r="I20" s="85">
        <f t="shared" si="1"/>
        <v>204600</v>
      </c>
      <c r="J20" s="85"/>
      <c r="K20" s="85"/>
      <c r="L20" s="83">
        <v>107</v>
      </c>
      <c r="M20" s="84"/>
      <c r="N20" s="85">
        <f t="shared" si="2"/>
        <v>353100</v>
      </c>
      <c r="O20" s="85"/>
      <c r="P20" s="85"/>
      <c r="Q20" s="83">
        <v>152</v>
      </c>
      <c r="R20" s="84"/>
      <c r="S20" s="85">
        <f t="shared" si="3"/>
        <v>501600</v>
      </c>
      <c r="T20" s="85"/>
      <c r="U20" s="86"/>
    </row>
    <row r="21" spans="1:21" ht="15" customHeight="1">
      <c r="A21" s="2"/>
      <c r="B21" s="83">
        <v>18</v>
      </c>
      <c r="C21" s="84"/>
      <c r="D21" s="85">
        <f t="shared" si="0"/>
        <v>59400</v>
      </c>
      <c r="E21" s="85"/>
      <c r="F21" s="85"/>
      <c r="G21" s="83">
        <v>63</v>
      </c>
      <c r="H21" s="84"/>
      <c r="I21" s="85">
        <f t="shared" si="1"/>
        <v>207900</v>
      </c>
      <c r="J21" s="85"/>
      <c r="K21" s="85"/>
      <c r="L21" s="83">
        <v>108</v>
      </c>
      <c r="M21" s="84"/>
      <c r="N21" s="85">
        <f t="shared" si="2"/>
        <v>356400</v>
      </c>
      <c r="O21" s="85"/>
      <c r="P21" s="85"/>
      <c r="Q21" s="83">
        <v>153</v>
      </c>
      <c r="R21" s="84"/>
      <c r="S21" s="85">
        <f t="shared" si="3"/>
        <v>504900</v>
      </c>
      <c r="T21" s="85"/>
      <c r="U21" s="86"/>
    </row>
    <row r="22" spans="1:21" ht="15" customHeight="1">
      <c r="A22" s="2"/>
      <c r="B22" s="83">
        <v>19</v>
      </c>
      <c r="C22" s="84"/>
      <c r="D22" s="85">
        <f t="shared" si="0"/>
        <v>62700</v>
      </c>
      <c r="E22" s="85"/>
      <c r="F22" s="85"/>
      <c r="G22" s="83">
        <v>64</v>
      </c>
      <c r="H22" s="84"/>
      <c r="I22" s="85">
        <f t="shared" si="1"/>
        <v>211200</v>
      </c>
      <c r="J22" s="85"/>
      <c r="K22" s="85"/>
      <c r="L22" s="83">
        <v>109</v>
      </c>
      <c r="M22" s="84"/>
      <c r="N22" s="85">
        <f t="shared" si="2"/>
        <v>359700</v>
      </c>
      <c r="O22" s="85"/>
      <c r="P22" s="85"/>
      <c r="Q22" s="83">
        <v>154</v>
      </c>
      <c r="R22" s="84"/>
      <c r="S22" s="85">
        <f t="shared" si="3"/>
        <v>508200</v>
      </c>
      <c r="T22" s="85"/>
      <c r="U22" s="86"/>
    </row>
    <row r="23" spans="1:21" ht="15" customHeight="1">
      <c r="A23" s="2"/>
      <c r="B23" s="83">
        <v>20</v>
      </c>
      <c r="C23" s="84"/>
      <c r="D23" s="85">
        <f t="shared" si="0"/>
        <v>66000</v>
      </c>
      <c r="E23" s="85"/>
      <c r="F23" s="85"/>
      <c r="G23" s="83">
        <v>65</v>
      </c>
      <c r="H23" s="84"/>
      <c r="I23" s="85">
        <f t="shared" si="1"/>
        <v>214500</v>
      </c>
      <c r="J23" s="85"/>
      <c r="K23" s="85"/>
      <c r="L23" s="83">
        <v>110</v>
      </c>
      <c r="M23" s="84"/>
      <c r="N23" s="85">
        <f t="shared" si="2"/>
        <v>363000</v>
      </c>
      <c r="O23" s="85"/>
      <c r="P23" s="85"/>
      <c r="Q23" s="83">
        <v>155</v>
      </c>
      <c r="R23" s="84"/>
      <c r="S23" s="85">
        <f t="shared" si="3"/>
        <v>511500</v>
      </c>
      <c r="T23" s="85"/>
      <c r="U23" s="86"/>
    </row>
    <row r="24" spans="1:21" ht="15" customHeight="1">
      <c r="A24" s="2"/>
      <c r="B24" s="83">
        <v>21</v>
      </c>
      <c r="C24" s="84"/>
      <c r="D24" s="85">
        <f t="shared" si="0"/>
        <v>69300</v>
      </c>
      <c r="E24" s="85"/>
      <c r="F24" s="85"/>
      <c r="G24" s="83">
        <v>66</v>
      </c>
      <c r="H24" s="84"/>
      <c r="I24" s="85">
        <f t="shared" si="1"/>
        <v>217800</v>
      </c>
      <c r="J24" s="85"/>
      <c r="K24" s="85"/>
      <c r="L24" s="83">
        <v>111</v>
      </c>
      <c r="M24" s="84"/>
      <c r="N24" s="85">
        <f t="shared" si="2"/>
        <v>366300</v>
      </c>
      <c r="O24" s="85"/>
      <c r="P24" s="85"/>
      <c r="Q24" s="83">
        <v>156</v>
      </c>
      <c r="R24" s="84"/>
      <c r="S24" s="85">
        <f t="shared" si="3"/>
        <v>514800</v>
      </c>
      <c r="T24" s="85"/>
      <c r="U24" s="86"/>
    </row>
    <row r="25" spans="1:21" ht="15" customHeight="1">
      <c r="A25" s="2"/>
      <c r="B25" s="83">
        <v>22</v>
      </c>
      <c r="C25" s="84"/>
      <c r="D25" s="85">
        <f t="shared" si="0"/>
        <v>72600</v>
      </c>
      <c r="E25" s="85"/>
      <c r="F25" s="85"/>
      <c r="G25" s="83">
        <v>67</v>
      </c>
      <c r="H25" s="84"/>
      <c r="I25" s="85">
        <f t="shared" si="1"/>
        <v>221100</v>
      </c>
      <c r="J25" s="85"/>
      <c r="K25" s="85"/>
      <c r="L25" s="83">
        <v>112</v>
      </c>
      <c r="M25" s="84"/>
      <c r="N25" s="85">
        <f t="shared" si="2"/>
        <v>369600</v>
      </c>
      <c r="O25" s="85"/>
      <c r="P25" s="85"/>
      <c r="Q25" s="83">
        <v>157</v>
      </c>
      <c r="R25" s="84"/>
      <c r="S25" s="85">
        <f t="shared" si="3"/>
        <v>518100</v>
      </c>
      <c r="T25" s="85"/>
      <c r="U25" s="86"/>
    </row>
    <row r="26" spans="1:21" ht="15" customHeight="1">
      <c r="A26" s="16"/>
      <c r="B26" s="83">
        <v>23</v>
      </c>
      <c r="C26" s="84"/>
      <c r="D26" s="85">
        <f t="shared" ref="D26:D45" si="4">B26*3300</f>
        <v>75900</v>
      </c>
      <c r="E26" s="85"/>
      <c r="F26" s="85"/>
      <c r="G26" s="83">
        <v>68</v>
      </c>
      <c r="H26" s="84"/>
      <c r="I26" s="85">
        <f t="shared" si="1"/>
        <v>224400</v>
      </c>
      <c r="J26" s="85"/>
      <c r="K26" s="85"/>
      <c r="L26" s="83">
        <v>113</v>
      </c>
      <c r="M26" s="84"/>
      <c r="N26" s="85">
        <f t="shared" si="2"/>
        <v>372900</v>
      </c>
      <c r="O26" s="85"/>
      <c r="P26" s="85"/>
      <c r="Q26" s="83">
        <v>158</v>
      </c>
      <c r="R26" s="84"/>
      <c r="S26" s="85">
        <f t="shared" si="3"/>
        <v>521400</v>
      </c>
      <c r="T26" s="85"/>
      <c r="U26" s="86"/>
    </row>
    <row r="27" spans="1:21" ht="15" customHeight="1">
      <c r="B27" s="83">
        <v>24</v>
      </c>
      <c r="C27" s="84"/>
      <c r="D27" s="85">
        <f t="shared" si="4"/>
        <v>79200</v>
      </c>
      <c r="E27" s="85"/>
      <c r="F27" s="85"/>
      <c r="G27" s="83">
        <v>69</v>
      </c>
      <c r="H27" s="84"/>
      <c r="I27" s="85">
        <f t="shared" si="1"/>
        <v>227700</v>
      </c>
      <c r="J27" s="85"/>
      <c r="K27" s="85"/>
      <c r="L27" s="83">
        <v>114</v>
      </c>
      <c r="M27" s="84"/>
      <c r="N27" s="85">
        <f t="shared" si="2"/>
        <v>376200</v>
      </c>
      <c r="O27" s="85"/>
      <c r="P27" s="85"/>
      <c r="Q27" s="83">
        <v>159</v>
      </c>
      <c r="R27" s="84"/>
      <c r="S27" s="85">
        <f t="shared" si="3"/>
        <v>524700</v>
      </c>
      <c r="T27" s="85"/>
      <c r="U27" s="86"/>
    </row>
    <row r="28" spans="1:21" ht="15" customHeight="1">
      <c r="B28" s="83">
        <v>25</v>
      </c>
      <c r="C28" s="84"/>
      <c r="D28" s="85">
        <f t="shared" si="4"/>
        <v>82500</v>
      </c>
      <c r="E28" s="85"/>
      <c r="F28" s="85"/>
      <c r="G28" s="83">
        <v>70</v>
      </c>
      <c r="H28" s="84"/>
      <c r="I28" s="85">
        <f t="shared" si="1"/>
        <v>231000</v>
      </c>
      <c r="J28" s="85"/>
      <c r="K28" s="85"/>
      <c r="L28" s="83">
        <v>115</v>
      </c>
      <c r="M28" s="84"/>
      <c r="N28" s="85">
        <f t="shared" si="2"/>
        <v>379500</v>
      </c>
      <c r="O28" s="85"/>
      <c r="P28" s="85"/>
      <c r="Q28" s="83">
        <v>160</v>
      </c>
      <c r="R28" s="84"/>
      <c r="S28" s="85">
        <f t="shared" si="3"/>
        <v>528000</v>
      </c>
      <c r="T28" s="85"/>
      <c r="U28" s="86"/>
    </row>
    <row r="29" spans="1:21" ht="15" customHeight="1">
      <c r="B29" s="83">
        <v>26</v>
      </c>
      <c r="C29" s="84"/>
      <c r="D29" s="85">
        <f t="shared" si="4"/>
        <v>85800</v>
      </c>
      <c r="E29" s="85"/>
      <c r="F29" s="85"/>
      <c r="G29" s="83">
        <v>71</v>
      </c>
      <c r="H29" s="84"/>
      <c r="I29" s="85">
        <f t="shared" si="1"/>
        <v>234300</v>
      </c>
      <c r="J29" s="85"/>
      <c r="K29" s="85"/>
      <c r="L29" s="83">
        <v>116</v>
      </c>
      <c r="M29" s="84"/>
      <c r="N29" s="85">
        <f t="shared" si="2"/>
        <v>382800</v>
      </c>
      <c r="O29" s="85"/>
      <c r="P29" s="85"/>
      <c r="Q29" s="83">
        <v>161</v>
      </c>
      <c r="R29" s="84"/>
      <c r="S29" s="85">
        <f t="shared" si="3"/>
        <v>531300</v>
      </c>
      <c r="T29" s="85"/>
      <c r="U29" s="86"/>
    </row>
    <row r="30" spans="1:21" ht="15" customHeight="1">
      <c r="B30" s="83">
        <v>27</v>
      </c>
      <c r="C30" s="84"/>
      <c r="D30" s="85">
        <f t="shared" si="4"/>
        <v>89100</v>
      </c>
      <c r="E30" s="85"/>
      <c r="F30" s="85"/>
      <c r="G30" s="83">
        <v>72</v>
      </c>
      <c r="H30" s="84"/>
      <c r="I30" s="85">
        <f t="shared" si="1"/>
        <v>237600</v>
      </c>
      <c r="J30" s="85"/>
      <c r="K30" s="85"/>
      <c r="L30" s="83">
        <v>117</v>
      </c>
      <c r="M30" s="84"/>
      <c r="N30" s="85">
        <f t="shared" si="2"/>
        <v>386100</v>
      </c>
      <c r="O30" s="85"/>
      <c r="P30" s="85"/>
      <c r="Q30" s="83">
        <v>162</v>
      </c>
      <c r="R30" s="84"/>
      <c r="S30" s="85">
        <f t="shared" si="3"/>
        <v>534600</v>
      </c>
      <c r="T30" s="85"/>
      <c r="U30" s="86"/>
    </row>
    <row r="31" spans="1:21" ht="15" customHeight="1">
      <c r="B31" s="83">
        <v>28</v>
      </c>
      <c r="C31" s="84"/>
      <c r="D31" s="85">
        <f t="shared" si="4"/>
        <v>92400</v>
      </c>
      <c r="E31" s="85"/>
      <c r="F31" s="85"/>
      <c r="G31" s="83">
        <v>73</v>
      </c>
      <c r="H31" s="84"/>
      <c r="I31" s="85">
        <f t="shared" si="1"/>
        <v>240900</v>
      </c>
      <c r="J31" s="85"/>
      <c r="K31" s="85"/>
      <c r="L31" s="83">
        <v>118</v>
      </c>
      <c r="M31" s="84"/>
      <c r="N31" s="85">
        <f t="shared" si="2"/>
        <v>389400</v>
      </c>
      <c r="O31" s="85"/>
      <c r="P31" s="85"/>
      <c r="Q31" s="83">
        <v>163</v>
      </c>
      <c r="R31" s="84"/>
      <c r="S31" s="85">
        <f t="shared" si="3"/>
        <v>537900</v>
      </c>
      <c r="T31" s="85"/>
      <c r="U31" s="86"/>
    </row>
    <row r="32" spans="1:21" ht="15" customHeight="1">
      <c r="B32" s="83">
        <v>29</v>
      </c>
      <c r="C32" s="84"/>
      <c r="D32" s="85">
        <f t="shared" si="4"/>
        <v>95700</v>
      </c>
      <c r="E32" s="85"/>
      <c r="F32" s="85"/>
      <c r="G32" s="83">
        <v>74</v>
      </c>
      <c r="H32" s="84"/>
      <c r="I32" s="85">
        <f t="shared" si="1"/>
        <v>244200</v>
      </c>
      <c r="J32" s="85"/>
      <c r="K32" s="85"/>
      <c r="L32" s="83">
        <v>119</v>
      </c>
      <c r="M32" s="84"/>
      <c r="N32" s="85">
        <f t="shared" si="2"/>
        <v>392700</v>
      </c>
      <c r="O32" s="85"/>
      <c r="P32" s="85"/>
      <c r="Q32" s="83">
        <v>164</v>
      </c>
      <c r="R32" s="84"/>
      <c r="S32" s="85">
        <f t="shared" si="3"/>
        <v>541200</v>
      </c>
      <c r="T32" s="85"/>
      <c r="U32" s="86"/>
    </row>
    <row r="33" spans="2:21" ht="15" customHeight="1">
      <c r="B33" s="83">
        <v>30</v>
      </c>
      <c r="C33" s="84"/>
      <c r="D33" s="85">
        <f t="shared" si="4"/>
        <v>99000</v>
      </c>
      <c r="E33" s="85"/>
      <c r="F33" s="85"/>
      <c r="G33" s="83">
        <v>75</v>
      </c>
      <c r="H33" s="84"/>
      <c r="I33" s="85">
        <f t="shared" si="1"/>
        <v>247500</v>
      </c>
      <c r="J33" s="85"/>
      <c r="K33" s="85"/>
      <c r="L33" s="83">
        <v>120</v>
      </c>
      <c r="M33" s="84"/>
      <c r="N33" s="85">
        <f t="shared" si="2"/>
        <v>396000</v>
      </c>
      <c r="O33" s="85"/>
      <c r="P33" s="85"/>
      <c r="Q33" s="83">
        <v>165</v>
      </c>
      <c r="R33" s="84"/>
      <c r="S33" s="85">
        <f t="shared" si="3"/>
        <v>544500</v>
      </c>
      <c r="T33" s="85"/>
      <c r="U33" s="86"/>
    </row>
    <row r="34" spans="2:21" ht="15" customHeight="1">
      <c r="B34" s="83">
        <v>31</v>
      </c>
      <c r="C34" s="84"/>
      <c r="D34" s="85">
        <f t="shared" si="4"/>
        <v>102300</v>
      </c>
      <c r="E34" s="85"/>
      <c r="F34" s="85"/>
      <c r="G34" s="83">
        <v>76</v>
      </c>
      <c r="H34" s="84"/>
      <c r="I34" s="85">
        <f t="shared" si="1"/>
        <v>250800</v>
      </c>
      <c r="J34" s="85"/>
      <c r="K34" s="85"/>
      <c r="L34" s="83">
        <v>121</v>
      </c>
      <c r="M34" s="84"/>
      <c r="N34" s="85">
        <f t="shared" si="2"/>
        <v>399300</v>
      </c>
      <c r="O34" s="85"/>
      <c r="P34" s="85"/>
      <c r="Q34" s="83">
        <v>166</v>
      </c>
      <c r="R34" s="84"/>
      <c r="S34" s="85">
        <f t="shared" si="3"/>
        <v>547800</v>
      </c>
      <c r="T34" s="85"/>
      <c r="U34" s="86"/>
    </row>
    <row r="35" spans="2:21" ht="15" customHeight="1">
      <c r="B35" s="83">
        <v>32</v>
      </c>
      <c r="C35" s="84"/>
      <c r="D35" s="85">
        <f t="shared" si="4"/>
        <v>105600</v>
      </c>
      <c r="E35" s="85"/>
      <c r="F35" s="85"/>
      <c r="G35" s="83">
        <v>77</v>
      </c>
      <c r="H35" s="84"/>
      <c r="I35" s="85">
        <f t="shared" si="1"/>
        <v>254100</v>
      </c>
      <c r="J35" s="85"/>
      <c r="K35" s="85"/>
      <c r="L35" s="83">
        <v>122</v>
      </c>
      <c r="M35" s="84"/>
      <c r="N35" s="85">
        <f t="shared" si="2"/>
        <v>402600</v>
      </c>
      <c r="O35" s="85"/>
      <c r="P35" s="85"/>
      <c r="Q35" s="83">
        <v>167</v>
      </c>
      <c r="R35" s="84"/>
      <c r="S35" s="85">
        <f t="shared" si="3"/>
        <v>551100</v>
      </c>
      <c r="T35" s="85"/>
      <c r="U35" s="86"/>
    </row>
    <row r="36" spans="2:21" ht="15" customHeight="1">
      <c r="B36" s="83">
        <v>33</v>
      </c>
      <c r="C36" s="84"/>
      <c r="D36" s="85">
        <f t="shared" si="4"/>
        <v>108900</v>
      </c>
      <c r="E36" s="85"/>
      <c r="F36" s="85"/>
      <c r="G36" s="83">
        <v>78</v>
      </c>
      <c r="H36" s="84"/>
      <c r="I36" s="85">
        <f t="shared" si="1"/>
        <v>257400</v>
      </c>
      <c r="J36" s="85"/>
      <c r="K36" s="85"/>
      <c r="L36" s="83">
        <v>123</v>
      </c>
      <c r="M36" s="84"/>
      <c r="N36" s="85">
        <f t="shared" si="2"/>
        <v>405900</v>
      </c>
      <c r="O36" s="85"/>
      <c r="P36" s="85"/>
      <c r="Q36" s="83">
        <v>168</v>
      </c>
      <c r="R36" s="84"/>
      <c r="S36" s="85">
        <f t="shared" si="3"/>
        <v>554400</v>
      </c>
      <c r="T36" s="85"/>
      <c r="U36" s="86"/>
    </row>
    <row r="37" spans="2:21" ht="15" customHeight="1">
      <c r="B37" s="83">
        <v>34</v>
      </c>
      <c r="C37" s="84"/>
      <c r="D37" s="85">
        <f t="shared" si="4"/>
        <v>112200</v>
      </c>
      <c r="E37" s="85"/>
      <c r="F37" s="85"/>
      <c r="G37" s="83">
        <v>79</v>
      </c>
      <c r="H37" s="84"/>
      <c r="I37" s="85">
        <f t="shared" si="1"/>
        <v>260700</v>
      </c>
      <c r="J37" s="85"/>
      <c r="K37" s="85"/>
      <c r="L37" s="83">
        <v>124</v>
      </c>
      <c r="M37" s="84"/>
      <c r="N37" s="85">
        <f t="shared" si="2"/>
        <v>409200</v>
      </c>
      <c r="O37" s="85"/>
      <c r="P37" s="85"/>
      <c r="Q37" s="83">
        <v>169</v>
      </c>
      <c r="R37" s="84"/>
      <c r="S37" s="85">
        <f t="shared" si="3"/>
        <v>557700</v>
      </c>
      <c r="T37" s="85"/>
      <c r="U37" s="86"/>
    </row>
    <row r="38" spans="2:21" ht="15" customHeight="1">
      <c r="B38" s="83">
        <v>35</v>
      </c>
      <c r="C38" s="84"/>
      <c r="D38" s="85">
        <f t="shared" si="4"/>
        <v>115500</v>
      </c>
      <c r="E38" s="85"/>
      <c r="F38" s="85"/>
      <c r="G38" s="83">
        <v>80</v>
      </c>
      <c r="H38" s="84"/>
      <c r="I38" s="85">
        <f t="shared" si="1"/>
        <v>264000</v>
      </c>
      <c r="J38" s="85"/>
      <c r="K38" s="85"/>
      <c r="L38" s="83">
        <v>125</v>
      </c>
      <c r="M38" s="84"/>
      <c r="N38" s="85">
        <f t="shared" si="2"/>
        <v>412500</v>
      </c>
      <c r="O38" s="85"/>
      <c r="P38" s="85"/>
      <c r="Q38" s="83">
        <v>170</v>
      </c>
      <c r="R38" s="84"/>
      <c r="S38" s="85">
        <f t="shared" si="3"/>
        <v>561000</v>
      </c>
      <c r="T38" s="85"/>
      <c r="U38" s="86"/>
    </row>
    <row r="39" spans="2:21" ht="15" customHeight="1">
      <c r="B39" s="83">
        <v>36</v>
      </c>
      <c r="C39" s="84"/>
      <c r="D39" s="85">
        <f t="shared" si="4"/>
        <v>118800</v>
      </c>
      <c r="E39" s="85"/>
      <c r="F39" s="85"/>
      <c r="G39" s="83">
        <v>81</v>
      </c>
      <c r="H39" s="84"/>
      <c r="I39" s="85">
        <f t="shared" si="1"/>
        <v>267300</v>
      </c>
      <c r="J39" s="85"/>
      <c r="K39" s="85"/>
      <c r="L39" s="83">
        <v>126</v>
      </c>
      <c r="M39" s="84"/>
      <c r="N39" s="85">
        <f t="shared" si="2"/>
        <v>415800</v>
      </c>
      <c r="O39" s="85"/>
      <c r="P39" s="85"/>
      <c r="Q39" s="83">
        <v>171</v>
      </c>
      <c r="R39" s="84"/>
      <c r="S39" s="85">
        <f t="shared" si="3"/>
        <v>564300</v>
      </c>
      <c r="T39" s="85"/>
      <c r="U39" s="86"/>
    </row>
    <row r="40" spans="2:21" ht="15" customHeight="1">
      <c r="B40" s="83">
        <v>37</v>
      </c>
      <c r="C40" s="84"/>
      <c r="D40" s="85">
        <f t="shared" si="4"/>
        <v>122100</v>
      </c>
      <c r="E40" s="85"/>
      <c r="F40" s="85"/>
      <c r="G40" s="83">
        <v>82</v>
      </c>
      <c r="H40" s="84"/>
      <c r="I40" s="85">
        <f t="shared" si="1"/>
        <v>270600</v>
      </c>
      <c r="J40" s="85"/>
      <c r="K40" s="85"/>
      <c r="L40" s="83">
        <v>127</v>
      </c>
      <c r="M40" s="84"/>
      <c r="N40" s="85">
        <f t="shared" si="2"/>
        <v>419100</v>
      </c>
      <c r="O40" s="85"/>
      <c r="P40" s="85"/>
      <c r="Q40" s="83">
        <v>172</v>
      </c>
      <c r="R40" s="84"/>
      <c r="S40" s="85">
        <f t="shared" si="3"/>
        <v>567600</v>
      </c>
      <c r="T40" s="85"/>
      <c r="U40" s="86"/>
    </row>
    <row r="41" spans="2:21" ht="15" customHeight="1">
      <c r="B41" s="83">
        <v>38</v>
      </c>
      <c r="C41" s="84"/>
      <c r="D41" s="85">
        <f t="shared" si="4"/>
        <v>125400</v>
      </c>
      <c r="E41" s="85"/>
      <c r="F41" s="85"/>
      <c r="G41" s="83">
        <v>83</v>
      </c>
      <c r="H41" s="84"/>
      <c r="I41" s="85">
        <f t="shared" si="1"/>
        <v>273900</v>
      </c>
      <c r="J41" s="85"/>
      <c r="K41" s="85"/>
      <c r="L41" s="83">
        <v>128</v>
      </c>
      <c r="M41" s="84"/>
      <c r="N41" s="85">
        <f t="shared" si="2"/>
        <v>422400</v>
      </c>
      <c r="O41" s="85"/>
      <c r="P41" s="85"/>
      <c r="Q41" s="83">
        <v>173</v>
      </c>
      <c r="R41" s="84"/>
      <c r="S41" s="85">
        <f t="shared" si="3"/>
        <v>570900</v>
      </c>
      <c r="T41" s="85"/>
      <c r="U41" s="86"/>
    </row>
    <row r="42" spans="2:21" ht="15" customHeight="1">
      <c r="B42" s="83">
        <v>39</v>
      </c>
      <c r="C42" s="84"/>
      <c r="D42" s="85">
        <f t="shared" si="4"/>
        <v>128700</v>
      </c>
      <c r="E42" s="85"/>
      <c r="F42" s="85"/>
      <c r="G42" s="83">
        <v>84</v>
      </c>
      <c r="H42" s="84"/>
      <c r="I42" s="85">
        <f t="shared" si="1"/>
        <v>277200</v>
      </c>
      <c r="J42" s="85"/>
      <c r="K42" s="85"/>
      <c r="L42" s="83">
        <v>129</v>
      </c>
      <c r="M42" s="84"/>
      <c r="N42" s="85">
        <f t="shared" si="2"/>
        <v>425700</v>
      </c>
      <c r="O42" s="85"/>
      <c r="P42" s="85"/>
      <c r="Q42" s="83">
        <v>174</v>
      </c>
      <c r="R42" s="84"/>
      <c r="S42" s="85">
        <f t="shared" si="3"/>
        <v>574200</v>
      </c>
      <c r="T42" s="85"/>
      <c r="U42" s="86"/>
    </row>
    <row r="43" spans="2:21" ht="15" customHeight="1">
      <c r="B43" s="83">
        <v>40</v>
      </c>
      <c r="C43" s="84"/>
      <c r="D43" s="85">
        <f t="shared" si="4"/>
        <v>132000</v>
      </c>
      <c r="E43" s="85"/>
      <c r="F43" s="85"/>
      <c r="G43" s="83">
        <v>85</v>
      </c>
      <c r="H43" s="84"/>
      <c r="I43" s="85">
        <f t="shared" si="1"/>
        <v>280500</v>
      </c>
      <c r="J43" s="85"/>
      <c r="K43" s="85"/>
      <c r="L43" s="83">
        <v>130</v>
      </c>
      <c r="M43" s="84"/>
      <c r="N43" s="85">
        <f t="shared" si="2"/>
        <v>429000</v>
      </c>
      <c r="O43" s="85"/>
      <c r="P43" s="85"/>
      <c r="Q43" s="83">
        <v>175</v>
      </c>
      <c r="R43" s="84"/>
      <c r="S43" s="85">
        <f t="shared" si="3"/>
        <v>577500</v>
      </c>
      <c r="T43" s="85"/>
      <c r="U43" s="86"/>
    </row>
    <row r="44" spans="2:21" ht="15" customHeight="1">
      <c r="B44" s="83">
        <v>41</v>
      </c>
      <c r="C44" s="84"/>
      <c r="D44" s="85">
        <f t="shared" si="4"/>
        <v>135300</v>
      </c>
      <c r="E44" s="85"/>
      <c r="F44" s="85"/>
      <c r="G44" s="83">
        <v>86</v>
      </c>
      <c r="H44" s="84"/>
      <c r="I44" s="85">
        <f t="shared" si="1"/>
        <v>283800</v>
      </c>
      <c r="J44" s="85"/>
      <c r="K44" s="85"/>
      <c r="L44" s="83">
        <v>131</v>
      </c>
      <c r="M44" s="84"/>
      <c r="N44" s="85">
        <f t="shared" si="2"/>
        <v>432300</v>
      </c>
      <c r="O44" s="85"/>
      <c r="P44" s="85"/>
      <c r="Q44" s="83">
        <v>176</v>
      </c>
      <c r="R44" s="84"/>
      <c r="S44" s="85">
        <f t="shared" si="3"/>
        <v>580800</v>
      </c>
      <c r="T44" s="85"/>
      <c r="U44" s="86"/>
    </row>
    <row r="45" spans="2:21" ht="15" customHeight="1">
      <c r="B45" s="83">
        <v>42</v>
      </c>
      <c r="C45" s="84"/>
      <c r="D45" s="85">
        <f t="shared" si="4"/>
        <v>138600</v>
      </c>
      <c r="E45" s="85"/>
      <c r="F45" s="85"/>
      <c r="G45" s="83">
        <v>87</v>
      </c>
      <c r="H45" s="84"/>
      <c r="I45" s="85">
        <f t="shared" si="1"/>
        <v>287100</v>
      </c>
      <c r="J45" s="85"/>
      <c r="K45" s="85"/>
      <c r="L45" s="83">
        <v>132</v>
      </c>
      <c r="M45" s="84"/>
      <c r="N45" s="85">
        <f t="shared" si="2"/>
        <v>435600</v>
      </c>
      <c r="O45" s="85"/>
      <c r="P45" s="85"/>
      <c r="Q45" s="83">
        <v>177</v>
      </c>
      <c r="R45" s="84"/>
      <c r="S45" s="85">
        <f t="shared" si="3"/>
        <v>584100</v>
      </c>
      <c r="T45" s="85"/>
      <c r="U45" s="86"/>
    </row>
    <row r="46" spans="2:21" ht="15" customHeight="1">
      <c r="B46" s="83">
        <v>43</v>
      </c>
      <c r="C46" s="84"/>
      <c r="D46" s="85">
        <f t="shared" ref="D46:D47" si="5">B46*3300</f>
        <v>141900</v>
      </c>
      <c r="E46" s="85"/>
      <c r="F46" s="85"/>
      <c r="G46" s="83">
        <v>88</v>
      </c>
      <c r="H46" s="84"/>
      <c r="I46" s="85">
        <f t="shared" si="1"/>
        <v>290400</v>
      </c>
      <c r="J46" s="85"/>
      <c r="K46" s="85"/>
      <c r="L46" s="83">
        <v>133</v>
      </c>
      <c r="M46" s="84"/>
      <c r="N46" s="85">
        <f t="shared" si="2"/>
        <v>438900</v>
      </c>
      <c r="O46" s="85"/>
      <c r="P46" s="85"/>
      <c r="Q46" s="83">
        <v>178</v>
      </c>
      <c r="R46" s="84"/>
      <c r="S46" s="85">
        <f t="shared" si="3"/>
        <v>587400</v>
      </c>
      <c r="T46" s="85"/>
      <c r="U46" s="86"/>
    </row>
    <row r="47" spans="2:21" ht="15" customHeight="1">
      <c r="B47" s="83">
        <v>44</v>
      </c>
      <c r="C47" s="84"/>
      <c r="D47" s="85">
        <f t="shared" si="5"/>
        <v>145200</v>
      </c>
      <c r="E47" s="85"/>
      <c r="F47" s="85"/>
      <c r="G47" s="83">
        <v>89</v>
      </c>
      <c r="H47" s="84"/>
      <c r="I47" s="85">
        <f t="shared" si="1"/>
        <v>293700</v>
      </c>
      <c r="J47" s="85"/>
      <c r="K47" s="85"/>
      <c r="L47" s="83">
        <v>134</v>
      </c>
      <c r="M47" s="84"/>
      <c r="N47" s="85">
        <f t="shared" si="2"/>
        <v>442200</v>
      </c>
      <c r="O47" s="85"/>
      <c r="P47" s="85"/>
      <c r="Q47" s="83">
        <v>179</v>
      </c>
      <c r="R47" s="84"/>
      <c r="S47" s="85">
        <f t="shared" si="3"/>
        <v>590700</v>
      </c>
      <c r="T47" s="85"/>
      <c r="U47" s="86"/>
    </row>
    <row r="48" spans="2:21" ht="15" customHeight="1" thickBot="1">
      <c r="B48" s="95">
        <v>45</v>
      </c>
      <c r="C48" s="96"/>
      <c r="D48" s="97">
        <f t="shared" ref="D48" si="6">B48*3300</f>
        <v>148500</v>
      </c>
      <c r="E48" s="97"/>
      <c r="F48" s="97"/>
      <c r="G48" s="95">
        <v>90</v>
      </c>
      <c r="H48" s="96"/>
      <c r="I48" s="97">
        <f t="shared" si="1"/>
        <v>297000</v>
      </c>
      <c r="J48" s="97"/>
      <c r="K48" s="97"/>
      <c r="L48" s="95">
        <v>135</v>
      </c>
      <c r="M48" s="96"/>
      <c r="N48" s="97">
        <f t="shared" si="2"/>
        <v>445500</v>
      </c>
      <c r="O48" s="97"/>
      <c r="P48" s="97"/>
      <c r="Q48" s="95">
        <v>180</v>
      </c>
      <c r="R48" s="96"/>
      <c r="S48" s="97">
        <f t="shared" si="3"/>
        <v>594000</v>
      </c>
      <c r="T48" s="97"/>
      <c r="U48" s="98"/>
    </row>
    <row r="49" spans="2:21" ht="15" customHeight="1">
      <c r="B49" s="99" t="s">
        <v>53</v>
      </c>
      <c r="C49" s="99"/>
      <c r="D49" s="99"/>
      <c r="E49" s="99"/>
      <c r="F49" s="99"/>
      <c r="G49" s="99"/>
      <c r="H49" s="99"/>
      <c r="I49" s="99"/>
      <c r="J49" s="99"/>
      <c r="K49" s="99"/>
      <c r="L49" s="99"/>
      <c r="M49" s="99"/>
      <c r="N49" s="99"/>
      <c r="O49" s="99"/>
      <c r="P49" s="99"/>
      <c r="Q49" s="99"/>
      <c r="R49" s="99"/>
      <c r="S49" s="99"/>
      <c r="T49" s="99"/>
      <c r="U49" s="99"/>
    </row>
    <row r="50" spans="2:21" ht="15" customHeight="1">
      <c r="B50" s="100"/>
      <c r="C50" s="100"/>
      <c r="D50" s="100"/>
      <c r="E50" s="100"/>
      <c r="F50" s="100"/>
      <c r="G50" s="100"/>
      <c r="H50" s="100"/>
      <c r="I50" s="100"/>
      <c r="J50" s="100"/>
      <c r="K50" s="100"/>
      <c r="L50" s="100"/>
      <c r="M50" s="100"/>
      <c r="N50" s="100"/>
      <c r="O50" s="100"/>
      <c r="P50" s="100"/>
      <c r="Q50" s="100"/>
      <c r="R50" s="100"/>
      <c r="S50" s="100"/>
      <c r="T50" s="100"/>
      <c r="U50" s="100"/>
    </row>
  </sheetData>
  <sheetProtection sheet="1" objects="1" scenarios="1"/>
  <mergeCells count="370">
    <mergeCell ref="A2:V2"/>
    <mergeCell ref="L40:M40"/>
    <mergeCell ref="N40:P40"/>
    <mergeCell ref="L41:M41"/>
    <mergeCell ref="N41:P41"/>
    <mergeCell ref="L42:M42"/>
    <mergeCell ref="N42:P42"/>
    <mergeCell ref="L43:M43"/>
    <mergeCell ref="N43:P43"/>
    <mergeCell ref="L26:M26"/>
    <mergeCell ref="N26:P26"/>
    <mergeCell ref="L27:M27"/>
    <mergeCell ref="N27:P27"/>
    <mergeCell ref="L28:M28"/>
    <mergeCell ref="N28:P28"/>
    <mergeCell ref="L29:M29"/>
    <mergeCell ref="N29:P29"/>
    <mergeCell ref="L30:M30"/>
    <mergeCell ref="N30:P30"/>
    <mergeCell ref="L21:M21"/>
    <mergeCell ref="N21:P21"/>
    <mergeCell ref="L22:M22"/>
    <mergeCell ref="N22:P22"/>
    <mergeCell ref="L23:M23"/>
    <mergeCell ref="N44:P44"/>
    <mergeCell ref="L31:M31"/>
    <mergeCell ref="N31:P31"/>
    <mergeCell ref="L32:M32"/>
    <mergeCell ref="N32:P32"/>
    <mergeCell ref="L33:M33"/>
    <mergeCell ref="N33:P33"/>
    <mergeCell ref="L34:M34"/>
    <mergeCell ref="N34:P34"/>
    <mergeCell ref="L35:M35"/>
    <mergeCell ref="N35:P35"/>
    <mergeCell ref="L38:M38"/>
    <mergeCell ref="N38:P38"/>
    <mergeCell ref="L39:M39"/>
    <mergeCell ref="N39:P39"/>
    <mergeCell ref="L24:M24"/>
    <mergeCell ref="N24:P24"/>
    <mergeCell ref="L25:M25"/>
    <mergeCell ref="N25:P25"/>
    <mergeCell ref="L16:M16"/>
    <mergeCell ref="N16:P16"/>
    <mergeCell ref="L17:M17"/>
    <mergeCell ref="N17:P17"/>
    <mergeCell ref="L18:M18"/>
    <mergeCell ref="N18:P18"/>
    <mergeCell ref="L19:M19"/>
    <mergeCell ref="N19:P19"/>
    <mergeCell ref="L20:M20"/>
    <mergeCell ref="N20:P20"/>
    <mergeCell ref="L12:M12"/>
    <mergeCell ref="N12:P12"/>
    <mergeCell ref="L13:M13"/>
    <mergeCell ref="N13:P13"/>
    <mergeCell ref="L14:M14"/>
    <mergeCell ref="N14:P14"/>
    <mergeCell ref="L15:M15"/>
    <mergeCell ref="N15:P15"/>
    <mergeCell ref="N23:P23"/>
    <mergeCell ref="L3:M3"/>
    <mergeCell ref="N3:P3"/>
    <mergeCell ref="L4:M4"/>
    <mergeCell ref="N4:P4"/>
    <mergeCell ref="L5:M5"/>
    <mergeCell ref="N5:P5"/>
    <mergeCell ref="L6:M6"/>
    <mergeCell ref="N6:P6"/>
    <mergeCell ref="L7:M7"/>
    <mergeCell ref="N7:P7"/>
    <mergeCell ref="B49:U50"/>
    <mergeCell ref="G44:H44"/>
    <mergeCell ref="I44:K44"/>
    <mergeCell ref="G45:H45"/>
    <mergeCell ref="I45:K45"/>
    <mergeCell ref="G46:H46"/>
    <mergeCell ref="I46:K46"/>
    <mergeCell ref="G47:H47"/>
    <mergeCell ref="I47:K47"/>
    <mergeCell ref="B47:C47"/>
    <mergeCell ref="D47:F47"/>
    <mergeCell ref="B45:C45"/>
    <mergeCell ref="D45:F45"/>
    <mergeCell ref="L45:M45"/>
    <mergeCell ref="N45:P45"/>
    <mergeCell ref="L46:M46"/>
    <mergeCell ref="N46:P46"/>
    <mergeCell ref="L47:M47"/>
    <mergeCell ref="N47:P47"/>
    <mergeCell ref="B48:C48"/>
    <mergeCell ref="D48:F48"/>
    <mergeCell ref="G48:H48"/>
    <mergeCell ref="I48:K48"/>
    <mergeCell ref="L44:M44"/>
    <mergeCell ref="G42:H42"/>
    <mergeCell ref="I42:K42"/>
    <mergeCell ref="G43:H43"/>
    <mergeCell ref="I43:K43"/>
    <mergeCell ref="G34:H34"/>
    <mergeCell ref="I34:K34"/>
    <mergeCell ref="G35:H35"/>
    <mergeCell ref="I35:K35"/>
    <mergeCell ref="G36:H36"/>
    <mergeCell ref="I36:K36"/>
    <mergeCell ref="G37:H37"/>
    <mergeCell ref="I37:K37"/>
    <mergeCell ref="G38:H38"/>
    <mergeCell ref="I38:K38"/>
    <mergeCell ref="G39:H39"/>
    <mergeCell ref="I39:K39"/>
    <mergeCell ref="G40:H40"/>
    <mergeCell ref="I40:K40"/>
    <mergeCell ref="G41:H41"/>
    <mergeCell ref="G30:H30"/>
    <mergeCell ref="I30:K30"/>
    <mergeCell ref="G31:H31"/>
    <mergeCell ref="I31:K31"/>
    <mergeCell ref="G32:H32"/>
    <mergeCell ref="I32:K32"/>
    <mergeCell ref="G33:H33"/>
    <mergeCell ref="I33:K33"/>
    <mergeCell ref="I41:K41"/>
    <mergeCell ref="G25:H25"/>
    <mergeCell ref="I25:K25"/>
    <mergeCell ref="G26:H26"/>
    <mergeCell ref="I26:K26"/>
    <mergeCell ref="G27:H27"/>
    <mergeCell ref="I27:K27"/>
    <mergeCell ref="G28:H28"/>
    <mergeCell ref="I28:K28"/>
    <mergeCell ref="G29:H29"/>
    <mergeCell ref="I29:K29"/>
    <mergeCell ref="G20:H20"/>
    <mergeCell ref="I20:K20"/>
    <mergeCell ref="G21:H21"/>
    <mergeCell ref="I21:K21"/>
    <mergeCell ref="G22:H22"/>
    <mergeCell ref="I22:K22"/>
    <mergeCell ref="G23:H23"/>
    <mergeCell ref="I23:K23"/>
    <mergeCell ref="G24:H24"/>
    <mergeCell ref="I24:K24"/>
    <mergeCell ref="G3:H3"/>
    <mergeCell ref="I3:K3"/>
    <mergeCell ref="G4:H4"/>
    <mergeCell ref="I4:K4"/>
    <mergeCell ref="G5:H5"/>
    <mergeCell ref="I5:K5"/>
    <mergeCell ref="G6:H6"/>
    <mergeCell ref="I6:K6"/>
    <mergeCell ref="G7:H7"/>
    <mergeCell ref="I7:K7"/>
    <mergeCell ref="Q43:R43"/>
    <mergeCell ref="S43:U43"/>
    <mergeCell ref="G8:H8"/>
    <mergeCell ref="I8:K8"/>
    <mergeCell ref="G9:H9"/>
    <mergeCell ref="I9:K9"/>
    <mergeCell ref="G10:H10"/>
    <mergeCell ref="I10:K10"/>
    <mergeCell ref="G11:H11"/>
    <mergeCell ref="I11:K11"/>
    <mergeCell ref="G12:H12"/>
    <mergeCell ref="I12:K12"/>
    <mergeCell ref="G14:H14"/>
    <mergeCell ref="I14:K14"/>
    <mergeCell ref="G15:H15"/>
    <mergeCell ref="I15:K15"/>
    <mergeCell ref="G16:H16"/>
    <mergeCell ref="I16:K16"/>
    <mergeCell ref="G17:H17"/>
    <mergeCell ref="I17:K17"/>
    <mergeCell ref="G18:H18"/>
    <mergeCell ref="I18:K18"/>
    <mergeCell ref="G19:H19"/>
    <mergeCell ref="I19:K19"/>
    <mergeCell ref="Q38:R38"/>
    <mergeCell ref="S38:U38"/>
    <mergeCell ref="G13:H13"/>
    <mergeCell ref="I13:K13"/>
    <mergeCell ref="Q48:R48"/>
    <mergeCell ref="S48:U48"/>
    <mergeCell ref="L48:M48"/>
    <mergeCell ref="N48:P48"/>
    <mergeCell ref="Q44:R44"/>
    <mergeCell ref="S44:U44"/>
    <mergeCell ref="Q45:R45"/>
    <mergeCell ref="S45:U45"/>
    <mergeCell ref="Q46:R46"/>
    <mergeCell ref="S46:U46"/>
    <mergeCell ref="Q47:R47"/>
    <mergeCell ref="S47:U47"/>
    <mergeCell ref="Q39:R39"/>
    <mergeCell ref="S39:U39"/>
    <mergeCell ref="Q40:R40"/>
    <mergeCell ref="S40:U40"/>
    <mergeCell ref="Q41:R41"/>
    <mergeCell ref="S41:U41"/>
    <mergeCell ref="Q42:R42"/>
    <mergeCell ref="S42:U42"/>
    <mergeCell ref="Q27:R27"/>
    <mergeCell ref="S27:U27"/>
    <mergeCell ref="Q28:R28"/>
    <mergeCell ref="S28:U28"/>
    <mergeCell ref="Q29:R29"/>
    <mergeCell ref="S29:U29"/>
    <mergeCell ref="Q30:R30"/>
    <mergeCell ref="S30:U30"/>
    <mergeCell ref="S34:U34"/>
    <mergeCell ref="Q31:R31"/>
    <mergeCell ref="S31:U31"/>
    <mergeCell ref="Q32:R32"/>
    <mergeCell ref="S32:U32"/>
    <mergeCell ref="Q33:R33"/>
    <mergeCell ref="S33:U33"/>
    <mergeCell ref="Q34:R34"/>
    <mergeCell ref="Q22:R22"/>
    <mergeCell ref="S22:U22"/>
    <mergeCell ref="Q23:R23"/>
    <mergeCell ref="S23:U23"/>
    <mergeCell ref="Q24:R24"/>
    <mergeCell ref="S24:U24"/>
    <mergeCell ref="Q25:R25"/>
    <mergeCell ref="S25:U25"/>
    <mergeCell ref="Q26:R26"/>
    <mergeCell ref="S26:U26"/>
    <mergeCell ref="Q17:R17"/>
    <mergeCell ref="S17:U17"/>
    <mergeCell ref="Q18:R18"/>
    <mergeCell ref="S18:U18"/>
    <mergeCell ref="Q19:R19"/>
    <mergeCell ref="S19:U19"/>
    <mergeCell ref="Q20:R20"/>
    <mergeCell ref="S20:U20"/>
    <mergeCell ref="Q21:R21"/>
    <mergeCell ref="S21:U21"/>
    <mergeCell ref="Q12:R12"/>
    <mergeCell ref="S12:U12"/>
    <mergeCell ref="Q13:R13"/>
    <mergeCell ref="S13:U13"/>
    <mergeCell ref="Q14:R14"/>
    <mergeCell ref="S14:U14"/>
    <mergeCell ref="Q15:R15"/>
    <mergeCell ref="S15:U15"/>
    <mergeCell ref="Q16:R16"/>
    <mergeCell ref="S16:U16"/>
    <mergeCell ref="Q3:R3"/>
    <mergeCell ref="S3:U3"/>
    <mergeCell ref="Q4:R4"/>
    <mergeCell ref="S4:U4"/>
    <mergeCell ref="Q5:R5"/>
    <mergeCell ref="S5:U5"/>
    <mergeCell ref="Q6:R6"/>
    <mergeCell ref="S6:U6"/>
    <mergeCell ref="Q7:R7"/>
    <mergeCell ref="S7:U7"/>
    <mergeCell ref="B3:C3"/>
    <mergeCell ref="D3:F3"/>
    <mergeCell ref="B46:C46"/>
    <mergeCell ref="D46:F46"/>
    <mergeCell ref="B44:C44"/>
    <mergeCell ref="D44:F44"/>
    <mergeCell ref="B40:C40"/>
    <mergeCell ref="D40:F40"/>
    <mergeCell ref="B36:C36"/>
    <mergeCell ref="D36:F36"/>
    <mergeCell ref="B34:C34"/>
    <mergeCell ref="D34:F34"/>
    <mergeCell ref="B32:C32"/>
    <mergeCell ref="D32:F32"/>
    <mergeCell ref="B7:C7"/>
    <mergeCell ref="D7:F7"/>
    <mergeCell ref="B4:C4"/>
    <mergeCell ref="D4:F4"/>
    <mergeCell ref="B5:C5"/>
    <mergeCell ref="D5:F5"/>
    <mergeCell ref="B6:C6"/>
    <mergeCell ref="D6:F6"/>
    <mergeCell ref="B12:C12"/>
    <mergeCell ref="D12:F12"/>
    <mergeCell ref="Q8:R8"/>
    <mergeCell ref="S8:U8"/>
    <mergeCell ref="B11:C11"/>
    <mergeCell ref="D11:F11"/>
    <mergeCell ref="B8:C8"/>
    <mergeCell ref="D8:F8"/>
    <mergeCell ref="B9:C9"/>
    <mergeCell ref="D9:F9"/>
    <mergeCell ref="B10:C10"/>
    <mergeCell ref="D10:F10"/>
    <mergeCell ref="Q9:R9"/>
    <mergeCell ref="S9:U9"/>
    <mergeCell ref="Q10:R10"/>
    <mergeCell ref="S10:U10"/>
    <mergeCell ref="Q11:R11"/>
    <mergeCell ref="S11:U11"/>
    <mergeCell ref="L8:M8"/>
    <mergeCell ref="N8:P8"/>
    <mergeCell ref="L9:M9"/>
    <mergeCell ref="N9:P9"/>
    <mergeCell ref="L10:M10"/>
    <mergeCell ref="N10:P10"/>
    <mergeCell ref="L11:M11"/>
    <mergeCell ref="N11:P11"/>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B24:C24"/>
    <mergeCell ref="D24:F24"/>
    <mergeCell ref="B25:C25"/>
    <mergeCell ref="D25:F25"/>
    <mergeCell ref="B26:C26"/>
    <mergeCell ref="D26:F26"/>
    <mergeCell ref="B27:C27"/>
    <mergeCell ref="D27:F27"/>
    <mergeCell ref="D28:F28"/>
    <mergeCell ref="B29:C29"/>
    <mergeCell ref="D29:F29"/>
    <mergeCell ref="B28:C28"/>
    <mergeCell ref="B33:C33"/>
    <mergeCell ref="D33:F33"/>
    <mergeCell ref="B31:C31"/>
    <mergeCell ref="D31:F31"/>
    <mergeCell ref="B30:C30"/>
    <mergeCell ref="D30:F30"/>
    <mergeCell ref="B42:C42"/>
    <mergeCell ref="D42:F42"/>
    <mergeCell ref="B43:C43"/>
    <mergeCell ref="D43:F43"/>
    <mergeCell ref="B41:C41"/>
    <mergeCell ref="D41:F41"/>
    <mergeCell ref="S35:U35"/>
    <mergeCell ref="Q36:R36"/>
    <mergeCell ref="S36:U36"/>
    <mergeCell ref="Q37:R37"/>
    <mergeCell ref="S37:U37"/>
    <mergeCell ref="B38:C38"/>
    <mergeCell ref="D38:F38"/>
    <mergeCell ref="B39:C39"/>
    <mergeCell ref="D39:F39"/>
    <mergeCell ref="B37:C37"/>
    <mergeCell ref="D37:F37"/>
    <mergeCell ref="B35:C35"/>
    <mergeCell ref="D35:F35"/>
    <mergeCell ref="L36:M36"/>
    <mergeCell ref="N36:P36"/>
    <mergeCell ref="L37:M37"/>
    <mergeCell ref="N37:P37"/>
    <mergeCell ref="Q35:R35"/>
  </mergeCells>
  <phoneticPr fontId="1"/>
  <printOptions horizontalCentered="1" verticalCentered="1"/>
  <pageMargins left="0.23622047244094491" right="0.23622047244094491" top="0.15748031496062992" bottom="0.15748031496062992"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zoomScaleSheetLayoutView="100" workbookViewId="0">
      <selection activeCell="B16" sqref="B16"/>
    </sheetView>
  </sheetViews>
  <sheetFormatPr defaultRowHeight="19.5"/>
  <cols>
    <col min="1" max="1" width="19.625" style="31" customWidth="1"/>
    <col min="2" max="2" width="34.625" style="31" bestFit="1" customWidth="1"/>
    <col min="3" max="3" width="14.875" style="31" bestFit="1" customWidth="1"/>
    <col min="4" max="4" width="41.625" style="31" customWidth="1"/>
    <col min="5" max="5" width="18.5" style="31" bestFit="1" customWidth="1"/>
    <col min="6" max="16384" width="9" style="31"/>
  </cols>
  <sheetData>
    <row r="1" spans="1:5" ht="41.25" customHeight="1" thickBot="1">
      <c r="A1" s="104" t="s">
        <v>174</v>
      </c>
      <c r="B1" s="104"/>
      <c r="C1" s="104"/>
      <c r="D1" s="104"/>
      <c r="E1" s="39" t="s">
        <v>175</v>
      </c>
    </row>
    <row r="2" spans="1:5">
      <c r="A2" s="32" t="s">
        <v>169</v>
      </c>
      <c r="B2" s="33" t="s">
        <v>170</v>
      </c>
      <c r="C2" s="103" t="s">
        <v>171</v>
      </c>
      <c r="D2" s="103"/>
      <c r="E2" s="34" t="s">
        <v>172</v>
      </c>
    </row>
    <row r="3" spans="1:5">
      <c r="A3" s="25" t="s">
        <v>72</v>
      </c>
      <c r="B3" s="26" t="s">
        <v>91</v>
      </c>
      <c r="C3" s="35" t="s">
        <v>173</v>
      </c>
      <c r="D3" s="36" t="s">
        <v>129</v>
      </c>
      <c r="E3" s="27" t="s">
        <v>101</v>
      </c>
    </row>
    <row r="4" spans="1:5">
      <c r="A4" s="25" t="s">
        <v>73</v>
      </c>
      <c r="B4" s="26" t="s">
        <v>92</v>
      </c>
      <c r="C4" s="35" t="s">
        <v>130</v>
      </c>
      <c r="D4" s="36" t="s">
        <v>131</v>
      </c>
      <c r="E4" s="27" t="s">
        <v>102</v>
      </c>
    </row>
    <row r="5" spans="1:5">
      <c r="A5" s="25" t="s">
        <v>74</v>
      </c>
      <c r="B5" s="26" t="s">
        <v>93</v>
      </c>
      <c r="C5" s="35" t="s">
        <v>132</v>
      </c>
      <c r="D5" s="36" t="s">
        <v>133</v>
      </c>
      <c r="E5" s="27" t="s">
        <v>103</v>
      </c>
    </row>
    <row r="6" spans="1:5">
      <c r="A6" s="25" t="s">
        <v>75</v>
      </c>
      <c r="B6" s="26" t="s">
        <v>94</v>
      </c>
      <c r="C6" s="35" t="s">
        <v>134</v>
      </c>
      <c r="D6" s="36" t="s">
        <v>135</v>
      </c>
      <c r="E6" s="27" t="s">
        <v>104</v>
      </c>
    </row>
    <row r="7" spans="1:5">
      <c r="A7" s="25" t="s">
        <v>76</v>
      </c>
      <c r="B7" s="26" t="s">
        <v>95</v>
      </c>
      <c r="C7" s="35" t="s">
        <v>136</v>
      </c>
      <c r="D7" s="36" t="s">
        <v>137</v>
      </c>
      <c r="E7" s="27" t="s">
        <v>105</v>
      </c>
    </row>
    <row r="8" spans="1:5">
      <c r="A8" s="25" t="s">
        <v>77</v>
      </c>
      <c r="B8" s="26" t="s">
        <v>95</v>
      </c>
      <c r="C8" s="35" t="s">
        <v>138</v>
      </c>
      <c r="D8" s="36" t="s">
        <v>139</v>
      </c>
      <c r="E8" s="27" t="s">
        <v>106</v>
      </c>
    </row>
    <row r="9" spans="1:5">
      <c r="A9" s="25" t="s">
        <v>78</v>
      </c>
      <c r="B9" s="26" t="s">
        <v>120</v>
      </c>
      <c r="C9" s="35" t="s">
        <v>140</v>
      </c>
      <c r="D9" s="36" t="s">
        <v>141</v>
      </c>
      <c r="E9" s="27" t="s">
        <v>107</v>
      </c>
    </row>
    <row r="10" spans="1:5">
      <c r="A10" s="25" t="s">
        <v>79</v>
      </c>
      <c r="B10" s="26" t="s">
        <v>125</v>
      </c>
      <c r="C10" s="35" t="s">
        <v>142</v>
      </c>
      <c r="D10" s="36" t="s">
        <v>143</v>
      </c>
      <c r="E10" s="27" t="s">
        <v>108</v>
      </c>
    </row>
    <row r="11" spans="1:5">
      <c r="A11" s="25" t="s">
        <v>80</v>
      </c>
      <c r="B11" s="26" t="s">
        <v>96</v>
      </c>
      <c r="C11" s="35" t="s">
        <v>144</v>
      </c>
      <c r="D11" s="36" t="s">
        <v>145</v>
      </c>
      <c r="E11" s="27" t="s">
        <v>109</v>
      </c>
    </row>
    <row r="12" spans="1:5">
      <c r="A12" s="25" t="s">
        <v>81</v>
      </c>
      <c r="B12" s="26" t="s">
        <v>92</v>
      </c>
      <c r="C12" s="35" t="s">
        <v>146</v>
      </c>
      <c r="D12" s="36" t="s">
        <v>147</v>
      </c>
      <c r="E12" s="27" t="s">
        <v>110</v>
      </c>
    </row>
    <row r="13" spans="1:5">
      <c r="A13" s="25" t="s">
        <v>82</v>
      </c>
      <c r="B13" s="26" t="s">
        <v>124</v>
      </c>
      <c r="C13" s="35" t="s">
        <v>148</v>
      </c>
      <c r="D13" s="36" t="s">
        <v>149</v>
      </c>
      <c r="E13" s="27" t="s">
        <v>111</v>
      </c>
    </row>
    <row r="14" spans="1:5">
      <c r="A14" s="25" t="s">
        <v>83</v>
      </c>
      <c r="B14" s="26" t="s">
        <v>97</v>
      </c>
      <c r="C14" s="35" t="s">
        <v>150</v>
      </c>
      <c r="D14" s="36" t="s">
        <v>151</v>
      </c>
      <c r="E14" s="27" t="s">
        <v>112</v>
      </c>
    </row>
    <row r="15" spans="1:5">
      <c r="A15" s="25" t="s">
        <v>84</v>
      </c>
      <c r="B15" s="26" t="s">
        <v>98</v>
      </c>
      <c r="C15" s="35" t="s">
        <v>152</v>
      </c>
      <c r="D15" s="36" t="s">
        <v>153</v>
      </c>
      <c r="E15" s="27" t="s">
        <v>113</v>
      </c>
    </row>
    <row r="16" spans="1:5">
      <c r="A16" s="25" t="s">
        <v>85</v>
      </c>
      <c r="B16" s="26" t="s">
        <v>179</v>
      </c>
      <c r="C16" s="35" t="s">
        <v>154</v>
      </c>
      <c r="D16" s="36" t="s">
        <v>155</v>
      </c>
      <c r="E16" s="27" t="s">
        <v>114</v>
      </c>
    </row>
    <row r="17" spans="1:5">
      <c r="A17" s="25" t="s">
        <v>86</v>
      </c>
      <c r="B17" s="26" t="s">
        <v>121</v>
      </c>
      <c r="C17" s="35" t="s">
        <v>156</v>
      </c>
      <c r="D17" s="36" t="s">
        <v>157</v>
      </c>
      <c r="E17" s="27" t="s">
        <v>115</v>
      </c>
    </row>
    <row r="18" spans="1:5">
      <c r="A18" s="25" t="s">
        <v>87</v>
      </c>
      <c r="B18" s="26" t="s">
        <v>123</v>
      </c>
      <c r="C18" s="35" t="s">
        <v>158</v>
      </c>
      <c r="D18" s="36" t="s">
        <v>159</v>
      </c>
      <c r="E18" s="27" t="s">
        <v>116</v>
      </c>
    </row>
    <row r="19" spans="1:5">
      <c r="A19" s="25" t="s">
        <v>88</v>
      </c>
      <c r="B19" s="26" t="s">
        <v>99</v>
      </c>
      <c r="C19" s="35" t="s">
        <v>160</v>
      </c>
      <c r="D19" s="36" t="s">
        <v>161</v>
      </c>
      <c r="E19" s="27" t="s">
        <v>117</v>
      </c>
    </row>
    <row r="20" spans="1:5">
      <c r="A20" s="25" t="s">
        <v>89</v>
      </c>
      <c r="B20" s="26" t="s">
        <v>122</v>
      </c>
      <c r="C20" s="35" t="s">
        <v>162</v>
      </c>
      <c r="D20" s="36" t="s">
        <v>163</v>
      </c>
      <c r="E20" s="27" t="s">
        <v>118</v>
      </c>
    </row>
    <row r="21" spans="1:5">
      <c r="A21" s="25" t="s">
        <v>90</v>
      </c>
      <c r="B21" s="26" t="s">
        <v>100</v>
      </c>
      <c r="C21" s="35" t="s">
        <v>164</v>
      </c>
      <c r="D21" s="36" t="s">
        <v>165</v>
      </c>
      <c r="E21" s="27" t="s">
        <v>119</v>
      </c>
    </row>
    <row r="22" spans="1:5" ht="20.25" thickBot="1">
      <c r="A22" s="28" t="s">
        <v>128</v>
      </c>
      <c r="B22" s="29" t="s">
        <v>127</v>
      </c>
      <c r="C22" s="37" t="s">
        <v>166</v>
      </c>
      <c r="D22" s="38" t="s">
        <v>167</v>
      </c>
      <c r="E22" s="30" t="s">
        <v>126</v>
      </c>
    </row>
    <row r="23" spans="1:5">
      <c r="A23" s="102" t="s">
        <v>168</v>
      </c>
      <c r="B23" s="102"/>
      <c r="C23" s="102"/>
      <c r="D23" s="102"/>
      <c r="E23" s="102"/>
    </row>
  </sheetData>
  <mergeCells count="3">
    <mergeCell ref="A23:E23"/>
    <mergeCell ref="C2:D2"/>
    <mergeCell ref="A1:D1"/>
  </mergeCells>
  <phoneticPr fontId="1"/>
  <dataValidations count="1">
    <dataValidation imeMode="hiragana" allowBlank="1" showInputMessage="1" showErrorMessage="1" sqref="B3:D22"/>
  </dataValidations>
  <printOptions horizontalCentered="1" verticalCentered="1"/>
  <pageMargins left="0.23622047244094491" right="0.23622047244094491"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実施申請書</vt:lpstr>
      <vt:lpstr>実施報告書</vt:lpstr>
      <vt:lpstr>早見表</vt:lpstr>
      <vt:lpstr>申請先一覧</vt:lpstr>
      <vt:lpstr>実施申請書!Print_Area</vt:lpstr>
      <vt:lpstr>実施報告書!Print_Area</vt:lpstr>
      <vt:lpstr>申請先一覧!Print_Area</vt:lpstr>
      <vt:lpstr>早見表!Print_Area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恵輔（スポーツ課）</dc:creator>
  <cp:lastModifiedBy>下村 一颯</cp:lastModifiedBy>
  <cp:lastPrinted>2024-08-22T06:08:49Z</cp:lastPrinted>
  <dcterms:created xsi:type="dcterms:W3CDTF">2015-06-05T18:19:34Z</dcterms:created>
  <dcterms:modified xsi:type="dcterms:W3CDTF">2025-04-14T04:04:35Z</dcterms:modified>
</cp:coreProperties>
</file>